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明细" sheetId="2" r:id="rId1"/>
    <sheet name="Sheet1" sheetId="3" r:id="rId2"/>
  </sheets>
  <definedNames>
    <definedName name="_xlnm._FilterDatabase" localSheetId="0" hidden="1">明细!$A$2:$M$128</definedName>
  </definedNames>
  <calcPr calcId="144525"/>
</workbook>
</file>

<file path=xl/sharedStrings.xml><?xml version="1.0" encoding="utf-8"?>
<sst xmlns="http://schemas.openxmlformats.org/spreadsheetml/2006/main" count="151" uniqueCount="61">
  <si>
    <t>兴宁市龙田镇龙盘村垦造水田租金、果木等补偿公示表</t>
  </si>
  <si>
    <t>序号</t>
  </si>
  <si>
    <t>农户姓名</t>
  </si>
  <si>
    <t>面积（亩）</t>
  </si>
  <si>
    <t>李树</t>
  </si>
  <si>
    <t>龙眼树</t>
  </si>
  <si>
    <t>杂树</t>
  </si>
  <si>
    <t>枇杷树</t>
  </si>
  <si>
    <t>蕉树</t>
  </si>
  <si>
    <t>蔬菜</t>
  </si>
  <si>
    <t>其它</t>
  </si>
  <si>
    <t>租金（700元/亩/共四年）</t>
  </si>
  <si>
    <t>合计金额</t>
  </si>
  <si>
    <t>备注</t>
  </si>
  <si>
    <t>陈利珍</t>
  </si>
  <si>
    <t>陈曲英</t>
  </si>
  <si>
    <t>水井1只</t>
  </si>
  <si>
    <t>黄巧梅</t>
  </si>
  <si>
    <t>刘峰</t>
  </si>
  <si>
    <t>刘福娟</t>
  </si>
  <si>
    <t>刘海文</t>
  </si>
  <si>
    <t>刘汉荣</t>
  </si>
  <si>
    <t>刘汉雄</t>
  </si>
  <si>
    <t>水井1个</t>
  </si>
  <si>
    <t>刘宏泉</t>
  </si>
  <si>
    <t>刘锦泉</t>
  </si>
  <si>
    <t>刘礼泉</t>
  </si>
  <si>
    <t>刘明泉</t>
  </si>
  <si>
    <t>刘启泉</t>
  </si>
  <si>
    <t>刘启新</t>
  </si>
  <si>
    <t>刘仁清</t>
  </si>
  <si>
    <t>刘山</t>
  </si>
  <si>
    <t>刘水泉</t>
  </si>
  <si>
    <t>刘伟标</t>
  </si>
  <si>
    <t>刘伟光</t>
  </si>
  <si>
    <t>刘伟全</t>
  </si>
  <si>
    <t>刘伟贤</t>
  </si>
  <si>
    <t>刘伟新</t>
  </si>
  <si>
    <t>刘相洪</t>
  </si>
  <si>
    <t>刘相权</t>
  </si>
  <si>
    <t>刘小平</t>
  </si>
  <si>
    <t>刘兴海</t>
  </si>
  <si>
    <t>刘兴平</t>
  </si>
  <si>
    <t>刘兴涛</t>
  </si>
  <si>
    <t>刘兴沅</t>
  </si>
  <si>
    <t>刘义春</t>
  </si>
  <si>
    <t>刘应泉</t>
  </si>
  <si>
    <t>刘裕泉</t>
  </si>
  <si>
    <t>刘元</t>
  </si>
  <si>
    <t>刘运岳</t>
  </si>
  <si>
    <t>罗春玲</t>
  </si>
  <si>
    <t>潘仕珍</t>
  </si>
  <si>
    <t>袁利琼</t>
  </si>
  <si>
    <t>纪念碑1个</t>
  </si>
  <si>
    <t>袁云珍</t>
  </si>
  <si>
    <t>钟红杏</t>
  </si>
  <si>
    <t>刘国强</t>
  </si>
  <si>
    <t>刘宪文</t>
  </si>
  <si>
    <t>肖欣怡</t>
  </si>
  <si>
    <t>合计</t>
  </si>
  <si>
    <t>填表单位：龙盘村民委员会                             主管领导：杨文俊                          填表人：黄泉辉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</si>
</sst>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  <numFmt numFmtId="178" formatCode="0.000_ "/>
    <numFmt numFmtId="179" formatCode="0.00;[Red]0.00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0" borderId="1" xfId="11" applyFont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9" fontId="3" fillId="0" borderId="1" xfId="1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9" fontId="0" fillId="0" borderId="1" xfId="11" applyFont="1" applyFill="1" applyBorder="1" applyAlignment="1">
      <alignment horizontal="center" vertical="center"/>
    </xf>
    <xf numFmtId="9" fontId="0" fillId="2" borderId="1" xfId="1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9" fontId="0" fillId="0" borderId="2" xfId="1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8" fontId="5" fillId="0" borderId="1" xfId="11" applyNumberFormat="1" applyFont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百分比 2 2" xfId="21"/>
    <cellStyle name="常规 8" xfId="22"/>
    <cellStyle name="标题 1" xfId="23" builtinId="16"/>
    <cellStyle name="百分比 2 3" xfId="24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2" xfId="59"/>
    <cellStyle name="常规 3" xfId="60"/>
    <cellStyle name="常规 4" xfId="61"/>
    <cellStyle name="常规 5" xfId="62"/>
    <cellStyle name="常规 7" xfId="63"/>
  </cellStyles>
  <tableStyles count="0" defaultTableStyle="TableStyleMedium9" defaultPivotStyle="PivotStyleLight16"/>
  <colors>
    <mruColors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9"/>
  <sheetViews>
    <sheetView tabSelected="1" topLeftCell="A67" workbookViewId="0">
      <selection activeCell="M86" sqref="M86"/>
    </sheetView>
  </sheetViews>
  <sheetFormatPr defaultColWidth="9" defaultRowHeight="14.25"/>
  <cols>
    <col min="1" max="1" width="4.125" style="3" customWidth="1"/>
    <col min="2" max="2" width="7.875" style="3" customWidth="1"/>
    <col min="3" max="3" width="8" style="3" customWidth="1"/>
    <col min="4" max="4" width="7.875" style="3" customWidth="1"/>
    <col min="5" max="5" width="10" style="3" customWidth="1"/>
    <col min="6" max="6" width="10.125" style="3" customWidth="1"/>
    <col min="7" max="7" width="7.25" style="3" customWidth="1"/>
    <col min="8" max="8" width="9.375" style="3" customWidth="1"/>
    <col min="9" max="10" width="9.5" style="3" customWidth="1"/>
    <col min="11" max="11" width="9.75" style="3" customWidth="1"/>
    <col min="12" max="12" width="10.75" style="3" customWidth="1"/>
    <col min="13" max="13" width="24.375" style="3" customWidth="1"/>
    <col min="14" max="16384" width="9" style="3"/>
  </cols>
  <sheetData>
    <row r="1" s="1" customFormat="1" ht="53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48" customHeight="1" spans="1:13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L2" s="5" t="s">
        <v>12</v>
      </c>
      <c r="M2" s="5" t="s">
        <v>13</v>
      </c>
    </row>
    <row r="3" ht="23.1" customHeight="1" spans="1:13">
      <c r="A3" s="8">
        <f>SUBTOTAL(3,B$3:B3)</f>
        <v>1</v>
      </c>
      <c r="B3" s="9" t="s">
        <v>14</v>
      </c>
      <c r="C3" s="10">
        <v>0.099839500802496</v>
      </c>
      <c r="D3" s="8"/>
      <c r="E3" s="8"/>
      <c r="F3" s="8">
        <v>200</v>
      </c>
      <c r="G3" s="8"/>
      <c r="H3" s="8"/>
      <c r="I3" s="17"/>
      <c r="J3" s="18"/>
      <c r="K3" s="19">
        <f>ROUND(C3,3)*2800</f>
        <v>280</v>
      </c>
      <c r="L3" s="19">
        <f t="shared" ref="L3:L10" si="0">SUM(D3:K3)</f>
        <v>480</v>
      </c>
      <c r="M3" s="9"/>
    </row>
    <row r="4" ht="23.1" customHeight="1" spans="1:13">
      <c r="A4" s="8">
        <f>SUBTOTAL(3,B$3:B4)</f>
        <v>2</v>
      </c>
      <c r="B4" s="9" t="s">
        <v>14</v>
      </c>
      <c r="C4" s="10">
        <v>0.121799391003045</v>
      </c>
      <c r="D4" s="8"/>
      <c r="E4" s="8"/>
      <c r="F4" s="8"/>
      <c r="G4" s="8"/>
      <c r="H4" s="8"/>
      <c r="I4" s="17"/>
      <c r="J4" s="18"/>
      <c r="K4" s="19">
        <f>ROUND(C4,3)*2800</f>
        <v>341.6</v>
      </c>
      <c r="L4" s="19">
        <f t="shared" si="0"/>
        <v>341.6</v>
      </c>
      <c r="M4" s="9"/>
    </row>
    <row r="5" ht="23.1" customHeight="1" spans="1:13">
      <c r="A5" s="8">
        <f>SUBTOTAL(3,B$3:B5)</f>
        <v>3</v>
      </c>
      <c r="B5" s="9" t="s">
        <v>14</v>
      </c>
      <c r="C5" s="10">
        <v>0.199679001604992</v>
      </c>
      <c r="D5" s="8"/>
      <c r="E5" s="8"/>
      <c r="F5" s="8">
        <v>300</v>
      </c>
      <c r="G5" s="8"/>
      <c r="H5" s="8"/>
      <c r="I5" s="17"/>
      <c r="J5" s="18"/>
      <c r="K5" s="19">
        <f>ROUND(C5,3)*2800</f>
        <v>560</v>
      </c>
      <c r="L5" s="19">
        <f t="shared" si="0"/>
        <v>860</v>
      </c>
      <c r="M5" s="9"/>
    </row>
    <row r="6" ht="23.1" customHeight="1" spans="1:13">
      <c r="A6" s="8">
        <f>SUBTOTAL(3,B$3:B6)</f>
        <v>4</v>
      </c>
      <c r="B6" s="9" t="s">
        <v>15</v>
      </c>
      <c r="C6" s="11">
        <v>0.296</v>
      </c>
      <c r="D6" s="12"/>
      <c r="E6" s="12"/>
      <c r="F6" s="12"/>
      <c r="G6" s="12"/>
      <c r="H6" s="8"/>
      <c r="I6" s="17">
        <f>ROUND(C6,3)*3000</f>
        <v>888</v>
      </c>
      <c r="J6" s="18">
        <v>500</v>
      </c>
      <c r="K6" s="19"/>
      <c r="L6" s="19">
        <f t="shared" si="0"/>
        <v>1388</v>
      </c>
      <c r="M6" s="12" t="s">
        <v>16</v>
      </c>
    </row>
    <row r="7" ht="23.1" customHeight="1" spans="1:13">
      <c r="A7" s="8">
        <f>SUBTOTAL(3,B$3:B7)</f>
        <v>5</v>
      </c>
      <c r="B7" s="9" t="s">
        <v>17</v>
      </c>
      <c r="C7" s="13">
        <v>0.0499797501012495</v>
      </c>
      <c r="D7" s="8"/>
      <c r="E7" s="8"/>
      <c r="F7" s="8"/>
      <c r="G7" s="8"/>
      <c r="H7" s="8"/>
      <c r="I7" s="17"/>
      <c r="J7" s="18"/>
      <c r="K7" s="19">
        <f>ROUND(C7,3)*2800</f>
        <v>140</v>
      </c>
      <c r="L7" s="19">
        <f t="shared" si="0"/>
        <v>140</v>
      </c>
      <c r="M7" s="9"/>
    </row>
    <row r="8" ht="23.1" customHeight="1" spans="1:13">
      <c r="A8" s="8">
        <f>SUBTOTAL(3,B$3:B8)</f>
        <v>6</v>
      </c>
      <c r="B8" s="9" t="s">
        <v>18</v>
      </c>
      <c r="C8" s="11">
        <v>0.030719846400768</v>
      </c>
      <c r="D8" s="12"/>
      <c r="E8" s="12"/>
      <c r="F8" s="12"/>
      <c r="G8" s="12"/>
      <c r="H8" s="8"/>
      <c r="I8" s="17"/>
      <c r="J8" s="18"/>
      <c r="K8" s="19">
        <f>ROUND(C8,3)*2800</f>
        <v>86.8</v>
      </c>
      <c r="L8" s="19">
        <f t="shared" si="0"/>
        <v>86.8</v>
      </c>
      <c r="M8" s="12"/>
    </row>
    <row r="9" ht="23.1" customHeight="1" spans="1:13">
      <c r="A9" s="8">
        <f>SUBTOTAL(3,B$3:B9)</f>
        <v>7</v>
      </c>
      <c r="B9" s="9" t="s">
        <v>18</v>
      </c>
      <c r="C9" s="11">
        <v>0.295798521007395</v>
      </c>
      <c r="D9" s="12"/>
      <c r="E9" s="12"/>
      <c r="F9" s="12"/>
      <c r="G9" s="12"/>
      <c r="H9" s="8"/>
      <c r="I9" s="17"/>
      <c r="J9" s="18"/>
      <c r="K9" s="19">
        <f>ROUND(C9,3)*2800</f>
        <v>828.8</v>
      </c>
      <c r="L9" s="19">
        <f t="shared" si="0"/>
        <v>828.8</v>
      </c>
      <c r="M9" s="12"/>
    </row>
    <row r="10" ht="23.1" customHeight="1" spans="1:13">
      <c r="A10" s="8">
        <f>SUBTOTAL(3,B$3:B10)</f>
        <v>8</v>
      </c>
      <c r="B10" s="9" t="s">
        <v>19</v>
      </c>
      <c r="C10" s="10">
        <v>0.025</v>
      </c>
      <c r="D10" s="13"/>
      <c r="E10" s="8"/>
      <c r="F10" s="8"/>
      <c r="G10" s="8"/>
      <c r="H10" s="8">
        <f>ROUND(C10,3)*5000</f>
        <v>125</v>
      </c>
      <c r="I10" s="17"/>
      <c r="J10" s="18"/>
      <c r="K10" s="19">
        <f>ROUND(C10,3)*2800</f>
        <v>70</v>
      </c>
      <c r="L10" s="19">
        <f t="shared" si="0"/>
        <v>195</v>
      </c>
      <c r="M10" s="9"/>
    </row>
    <row r="11" ht="23.1" customHeight="1" spans="1:13">
      <c r="A11" s="8">
        <f>SUBTOTAL(3,B$3:B11)</f>
        <v>9</v>
      </c>
      <c r="B11" s="9" t="s">
        <v>20</v>
      </c>
      <c r="C11" s="11">
        <v>0.0488247558762206</v>
      </c>
      <c r="D11" s="12"/>
      <c r="E11" s="12"/>
      <c r="F11" s="12"/>
      <c r="G11" s="12"/>
      <c r="H11" s="8"/>
      <c r="I11" s="17">
        <f>ROUND(C11,3)*3000</f>
        <v>147</v>
      </c>
      <c r="J11" s="18"/>
      <c r="K11" s="19">
        <f t="shared" ref="K11:K46" si="1">ROUND(C11,3)*2800</f>
        <v>137.2</v>
      </c>
      <c r="L11" s="19">
        <f t="shared" ref="L11:L68" si="2">SUM(D11:K11)</f>
        <v>284.2</v>
      </c>
      <c r="M11" s="12"/>
    </row>
    <row r="12" ht="23.1" customHeight="1" spans="1:13">
      <c r="A12" s="8">
        <f>SUBTOTAL(3,B$3:B12)</f>
        <v>10</v>
      </c>
      <c r="B12" s="9" t="s">
        <v>20</v>
      </c>
      <c r="C12" s="11">
        <v>0.0610646946765266</v>
      </c>
      <c r="D12" s="12"/>
      <c r="E12" s="12"/>
      <c r="F12" s="12"/>
      <c r="G12" s="12"/>
      <c r="H12" s="8"/>
      <c r="I12" s="17">
        <f>ROUND(C12,3)*3000</f>
        <v>183</v>
      </c>
      <c r="J12" s="18"/>
      <c r="K12" s="19">
        <f t="shared" si="1"/>
        <v>170.8</v>
      </c>
      <c r="L12" s="19">
        <f t="shared" si="2"/>
        <v>353.8</v>
      </c>
      <c r="M12" s="12"/>
    </row>
    <row r="13" ht="23.1" customHeight="1" spans="1:13">
      <c r="A13" s="8">
        <f>SUBTOTAL(3,B$3:B13)</f>
        <v>11</v>
      </c>
      <c r="B13" s="9" t="s">
        <v>21</v>
      </c>
      <c r="C13" s="10">
        <v>0.0499797501012495</v>
      </c>
      <c r="D13" s="8"/>
      <c r="E13" s="8"/>
      <c r="F13" s="8"/>
      <c r="G13" s="8"/>
      <c r="H13" s="8"/>
      <c r="I13" s="17"/>
      <c r="J13" s="18"/>
      <c r="K13" s="19">
        <f t="shared" si="1"/>
        <v>140</v>
      </c>
      <c r="L13" s="19">
        <f t="shared" si="2"/>
        <v>140</v>
      </c>
      <c r="M13" s="9"/>
    </row>
    <row r="14" ht="23.1" customHeight="1" spans="1:13">
      <c r="A14" s="8">
        <f>SUBTOTAL(3,B$3:B14)</f>
        <v>12</v>
      </c>
      <c r="B14" s="9" t="s">
        <v>21</v>
      </c>
      <c r="C14" s="13">
        <v>0.05759971200144</v>
      </c>
      <c r="D14" s="8"/>
      <c r="E14" s="8"/>
      <c r="F14" s="8"/>
      <c r="G14" s="8"/>
      <c r="H14" s="8"/>
      <c r="I14" s="17"/>
      <c r="J14" s="18"/>
      <c r="K14" s="19">
        <f t="shared" si="1"/>
        <v>162.4</v>
      </c>
      <c r="L14" s="19">
        <f t="shared" si="2"/>
        <v>162.4</v>
      </c>
      <c r="M14" s="9"/>
    </row>
    <row r="15" ht="23.1" customHeight="1" spans="1:13">
      <c r="A15" s="8">
        <f>SUBTOTAL(3,B$3:B15)</f>
        <v>13</v>
      </c>
      <c r="B15" s="9" t="s">
        <v>21</v>
      </c>
      <c r="C15" s="14">
        <v>0.110294448527757</v>
      </c>
      <c r="D15" s="8"/>
      <c r="E15" s="8"/>
      <c r="F15" s="8"/>
      <c r="G15" s="8"/>
      <c r="H15" s="8"/>
      <c r="I15" s="17"/>
      <c r="J15" s="18"/>
      <c r="K15" s="19">
        <f t="shared" si="1"/>
        <v>308</v>
      </c>
      <c r="L15" s="19">
        <f t="shared" si="2"/>
        <v>308</v>
      </c>
      <c r="M15" s="9"/>
    </row>
    <row r="16" ht="23.1" customHeight="1" spans="1:13">
      <c r="A16" s="8">
        <f>SUBTOTAL(3,B$3:B16)</f>
        <v>14</v>
      </c>
      <c r="B16" s="9" t="s">
        <v>22</v>
      </c>
      <c r="C16" s="14">
        <v>0.0396898015509923</v>
      </c>
      <c r="D16" s="8"/>
      <c r="E16" s="8"/>
      <c r="F16" s="8"/>
      <c r="G16" s="8"/>
      <c r="H16" s="8"/>
      <c r="I16" s="17"/>
      <c r="J16" s="18">
        <v>500</v>
      </c>
      <c r="K16" s="19">
        <f t="shared" si="1"/>
        <v>112</v>
      </c>
      <c r="L16" s="19">
        <f t="shared" si="2"/>
        <v>612</v>
      </c>
      <c r="M16" s="9" t="s">
        <v>23</v>
      </c>
    </row>
    <row r="17" ht="23.1" customHeight="1" spans="1:13">
      <c r="A17" s="8">
        <f>SUBTOTAL(3,B$3:B17)</f>
        <v>15</v>
      </c>
      <c r="B17" s="9" t="s">
        <v>22</v>
      </c>
      <c r="C17" s="11">
        <v>0.0278248608756956</v>
      </c>
      <c r="D17" s="12"/>
      <c r="E17" s="12"/>
      <c r="F17" s="12"/>
      <c r="G17" s="12"/>
      <c r="H17" s="8"/>
      <c r="I17" s="17"/>
      <c r="J17" s="18"/>
      <c r="K17" s="19">
        <f t="shared" si="1"/>
        <v>78.4</v>
      </c>
      <c r="L17" s="19">
        <f t="shared" si="2"/>
        <v>78.4</v>
      </c>
      <c r="M17" s="9"/>
    </row>
    <row r="18" ht="23.1" customHeight="1" spans="1:13">
      <c r="A18" s="8">
        <f>SUBTOTAL(3,B$3:B18)</f>
        <v>16</v>
      </c>
      <c r="B18" s="9" t="s">
        <v>22</v>
      </c>
      <c r="C18" s="11">
        <v>0.1000044999775</v>
      </c>
      <c r="D18" s="12"/>
      <c r="E18" s="12"/>
      <c r="F18" s="12"/>
      <c r="G18" s="12"/>
      <c r="H18" s="8"/>
      <c r="I18" s="17"/>
      <c r="J18" s="18"/>
      <c r="K18" s="19">
        <f t="shared" si="1"/>
        <v>280</v>
      </c>
      <c r="L18" s="19">
        <f t="shared" si="2"/>
        <v>280</v>
      </c>
      <c r="M18" s="12"/>
    </row>
    <row r="19" ht="23.1" customHeight="1" spans="1:13">
      <c r="A19" s="8">
        <f>SUBTOTAL(3,B$3:B19)</f>
        <v>17</v>
      </c>
      <c r="B19" s="9" t="s">
        <v>24</v>
      </c>
      <c r="C19" s="13">
        <v>0.3</v>
      </c>
      <c r="D19" s="8"/>
      <c r="E19" s="8">
        <v>5000</v>
      </c>
      <c r="F19" s="8">
        <v>200</v>
      </c>
      <c r="G19" s="8"/>
      <c r="H19" s="8"/>
      <c r="I19" s="17"/>
      <c r="J19" s="18">
        <v>500</v>
      </c>
      <c r="K19" s="19">
        <f t="shared" si="1"/>
        <v>840</v>
      </c>
      <c r="L19" s="19">
        <f t="shared" si="2"/>
        <v>6540</v>
      </c>
      <c r="M19" s="9" t="s">
        <v>16</v>
      </c>
    </row>
    <row r="20" ht="23.1" customHeight="1" spans="1:13">
      <c r="A20" s="8">
        <f>SUBTOTAL(3,B$3:B20)</f>
        <v>18</v>
      </c>
      <c r="B20" s="9" t="s">
        <v>25</v>
      </c>
      <c r="C20" s="13">
        <v>0.132479337603312</v>
      </c>
      <c r="D20" s="8"/>
      <c r="E20" s="8"/>
      <c r="F20" s="8"/>
      <c r="G20" s="8"/>
      <c r="H20" s="8"/>
      <c r="I20" s="17"/>
      <c r="J20" s="20">
        <v>500</v>
      </c>
      <c r="K20" s="19">
        <f t="shared" si="1"/>
        <v>369.6</v>
      </c>
      <c r="L20" s="19">
        <f t="shared" si="2"/>
        <v>869.6</v>
      </c>
      <c r="M20" s="9" t="s">
        <v>16</v>
      </c>
    </row>
    <row r="21" ht="23.1" customHeight="1" spans="1:13">
      <c r="A21" s="8">
        <f>SUBTOTAL(3,B$3:B21)</f>
        <v>19</v>
      </c>
      <c r="B21" s="9" t="s">
        <v>25</v>
      </c>
      <c r="C21" s="13">
        <v>0.05039974800126</v>
      </c>
      <c r="D21" s="8"/>
      <c r="E21" s="8"/>
      <c r="F21" s="8">
        <v>900</v>
      </c>
      <c r="G21" s="8"/>
      <c r="H21" s="8"/>
      <c r="I21" s="17"/>
      <c r="J21" s="18"/>
      <c r="K21" s="19">
        <f t="shared" si="1"/>
        <v>140</v>
      </c>
      <c r="L21" s="19">
        <f t="shared" si="2"/>
        <v>1040</v>
      </c>
      <c r="M21" s="9"/>
    </row>
    <row r="22" ht="23.1" customHeight="1" spans="1:13">
      <c r="A22" s="8">
        <f>SUBTOTAL(3,B$3:B22)</f>
        <v>20</v>
      </c>
      <c r="B22" s="9" t="s">
        <v>25</v>
      </c>
      <c r="C22" s="13">
        <v>0.646871765641172</v>
      </c>
      <c r="D22" s="8">
        <v>740</v>
      </c>
      <c r="E22" s="8">
        <v>18500</v>
      </c>
      <c r="F22" s="8"/>
      <c r="G22" s="8"/>
      <c r="H22" s="8"/>
      <c r="I22" s="17"/>
      <c r="J22" s="18"/>
      <c r="K22" s="19">
        <f t="shared" si="1"/>
        <v>1811.6</v>
      </c>
      <c r="L22" s="19">
        <f t="shared" si="2"/>
        <v>21051.6</v>
      </c>
      <c r="M22" s="9"/>
    </row>
    <row r="23" ht="23.1" customHeight="1" spans="1:13">
      <c r="A23" s="8">
        <f>SUBTOTAL(3,B$3:B23)</f>
        <v>21</v>
      </c>
      <c r="B23" s="9" t="s">
        <v>25</v>
      </c>
      <c r="C23" s="13">
        <v>0.1000044999775</v>
      </c>
      <c r="D23" s="8"/>
      <c r="E23" s="8"/>
      <c r="F23" s="8">
        <v>480</v>
      </c>
      <c r="G23" s="8"/>
      <c r="H23" s="8"/>
      <c r="I23" s="17"/>
      <c r="J23" s="18"/>
      <c r="K23" s="19">
        <f t="shared" si="1"/>
        <v>280</v>
      </c>
      <c r="L23" s="19">
        <f t="shared" si="2"/>
        <v>760</v>
      </c>
      <c r="M23" s="9"/>
    </row>
    <row r="24" ht="23.1" customHeight="1" spans="1:13">
      <c r="A24" s="8">
        <f>SUBTOTAL(3,B$3:B24)</f>
        <v>22</v>
      </c>
      <c r="B24" s="9" t="s">
        <v>25</v>
      </c>
      <c r="C24" s="14">
        <v>0.05039974800126</v>
      </c>
      <c r="D24" s="8">
        <v>250</v>
      </c>
      <c r="E24" s="8"/>
      <c r="F24" s="8"/>
      <c r="G24" s="8"/>
      <c r="H24" s="8"/>
      <c r="I24" s="17"/>
      <c r="J24" s="18"/>
      <c r="K24" s="19">
        <f t="shared" si="1"/>
        <v>140</v>
      </c>
      <c r="L24" s="19">
        <f t="shared" si="2"/>
        <v>390</v>
      </c>
      <c r="M24" s="9"/>
    </row>
    <row r="25" ht="23.1" customHeight="1" spans="1:13">
      <c r="A25" s="8">
        <f>SUBTOTAL(3,B$3:B25)</f>
        <v>23</v>
      </c>
      <c r="B25" s="9" t="s">
        <v>25</v>
      </c>
      <c r="C25" s="14">
        <v>0.1000044999775</v>
      </c>
      <c r="D25" s="8"/>
      <c r="E25" s="8">
        <v>500</v>
      </c>
      <c r="F25" s="8">
        <v>500</v>
      </c>
      <c r="G25" s="8"/>
      <c r="H25" s="8"/>
      <c r="I25" s="17"/>
      <c r="J25" s="18"/>
      <c r="K25" s="19">
        <f t="shared" si="1"/>
        <v>280</v>
      </c>
      <c r="L25" s="19">
        <f t="shared" si="2"/>
        <v>1280</v>
      </c>
      <c r="M25" s="9"/>
    </row>
    <row r="26" ht="23.1" customHeight="1" spans="1:13">
      <c r="A26" s="8">
        <f>SUBTOTAL(3,B$3:B26)</f>
        <v>24</v>
      </c>
      <c r="B26" s="9" t="s">
        <v>25</v>
      </c>
      <c r="C26" s="11">
        <v>0.163</v>
      </c>
      <c r="D26" s="12"/>
      <c r="E26" s="12"/>
      <c r="F26" s="12"/>
      <c r="G26" s="12"/>
      <c r="H26" s="8"/>
      <c r="I26" s="17"/>
      <c r="J26" s="18"/>
      <c r="K26" s="19">
        <f t="shared" si="1"/>
        <v>456.4</v>
      </c>
      <c r="L26" s="19">
        <f t="shared" si="2"/>
        <v>456.4</v>
      </c>
      <c r="M26" s="12"/>
    </row>
    <row r="27" ht="23.1" customHeight="1" spans="1:13">
      <c r="A27" s="8">
        <f>SUBTOTAL(3,B$3:B27)</f>
        <v>25</v>
      </c>
      <c r="B27" s="9" t="s">
        <v>26</v>
      </c>
      <c r="C27" s="10">
        <v>0.098999505002475</v>
      </c>
      <c r="D27" s="8"/>
      <c r="E27" s="8"/>
      <c r="F27" s="8"/>
      <c r="G27" s="8"/>
      <c r="H27" s="8">
        <f>ROUND(C27,3)*5000</f>
        <v>495</v>
      </c>
      <c r="I27" s="17"/>
      <c r="J27" s="18"/>
      <c r="K27" s="19">
        <f t="shared" si="1"/>
        <v>277.2</v>
      </c>
      <c r="L27" s="19">
        <f t="shared" si="2"/>
        <v>772.2</v>
      </c>
      <c r="M27" s="9"/>
    </row>
    <row r="28" ht="23.1" customHeight="1" spans="1:13">
      <c r="A28" s="8">
        <f>SUBTOTAL(3,B$3:B28)</f>
        <v>26</v>
      </c>
      <c r="B28" s="9" t="s">
        <v>26</v>
      </c>
      <c r="C28" s="10">
        <v>0.1000044999775</v>
      </c>
      <c r="D28" s="8"/>
      <c r="E28" s="8">
        <v>300</v>
      </c>
      <c r="F28" s="8">
        <v>130</v>
      </c>
      <c r="G28" s="8"/>
      <c r="H28" s="8"/>
      <c r="I28" s="17"/>
      <c r="J28" s="18"/>
      <c r="K28" s="19">
        <f t="shared" si="1"/>
        <v>280</v>
      </c>
      <c r="L28" s="19">
        <f t="shared" si="2"/>
        <v>710</v>
      </c>
      <c r="M28" s="9"/>
    </row>
    <row r="29" ht="23.1" customHeight="1" spans="1:13">
      <c r="A29" s="8">
        <f>SUBTOTAL(3,B$3:B29)</f>
        <v>27</v>
      </c>
      <c r="B29" s="9" t="s">
        <v>26</v>
      </c>
      <c r="C29" s="11">
        <v>0.033479832600837</v>
      </c>
      <c r="D29" s="12"/>
      <c r="E29" s="12"/>
      <c r="F29" s="12"/>
      <c r="G29" s="12"/>
      <c r="H29" s="8"/>
      <c r="I29" s="17">
        <f>ROUND(C29,3)*3000</f>
        <v>99</v>
      </c>
      <c r="J29" s="18"/>
      <c r="K29" s="19">
        <f t="shared" si="1"/>
        <v>92.4</v>
      </c>
      <c r="L29" s="19">
        <f t="shared" si="2"/>
        <v>191.4</v>
      </c>
      <c r="M29" s="12"/>
    </row>
    <row r="30" ht="23.1" customHeight="1" spans="1:13">
      <c r="A30" s="8">
        <f>SUBTOTAL(3,B$3:B30)</f>
        <v>28</v>
      </c>
      <c r="B30" s="9" t="s">
        <v>27</v>
      </c>
      <c r="C30" s="13">
        <v>0.08</v>
      </c>
      <c r="D30" s="8"/>
      <c r="E30" s="8">
        <v>1500</v>
      </c>
      <c r="F30" s="8">
        <v>130</v>
      </c>
      <c r="G30" s="8"/>
      <c r="H30" s="8"/>
      <c r="I30" s="17"/>
      <c r="J30" s="18"/>
      <c r="K30" s="19">
        <f t="shared" si="1"/>
        <v>224</v>
      </c>
      <c r="L30" s="19">
        <f t="shared" si="2"/>
        <v>1854</v>
      </c>
      <c r="M30" s="9"/>
    </row>
    <row r="31" ht="23.1" customHeight="1" spans="1:13">
      <c r="A31" s="8">
        <f>SUBTOTAL(3,B$3:B31)</f>
        <v>29</v>
      </c>
      <c r="B31" s="9" t="s">
        <v>28</v>
      </c>
      <c r="C31" s="11">
        <v>0.0482997585012075</v>
      </c>
      <c r="D31" s="12"/>
      <c r="E31" s="12"/>
      <c r="F31" s="12"/>
      <c r="G31" s="12"/>
      <c r="H31" s="8"/>
      <c r="I31" s="17"/>
      <c r="J31" s="18"/>
      <c r="K31" s="19">
        <f t="shared" si="1"/>
        <v>134.4</v>
      </c>
      <c r="L31" s="19">
        <f t="shared" si="2"/>
        <v>134.4</v>
      </c>
      <c r="M31" s="12"/>
    </row>
    <row r="32" ht="23.1" customHeight="1" spans="1:13">
      <c r="A32" s="8">
        <f>SUBTOTAL(3,B$3:B32)</f>
        <v>30</v>
      </c>
      <c r="B32" s="9" t="s">
        <v>29</v>
      </c>
      <c r="C32" s="13">
        <v>0.05</v>
      </c>
      <c r="D32" s="8"/>
      <c r="E32" s="8">
        <v>500</v>
      </c>
      <c r="F32" s="8"/>
      <c r="G32" s="8"/>
      <c r="H32" s="8"/>
      <c r="I32" s="17"/>
      <c r="J32" s="18"/>
      <c r="K32" s="19">
        <f t="shared" si="1"/>
        <v>140</v>
      </c>
      <c r="L32" s="19">
        <f t="shared" si="2"/>
        <v>640</v>
      </c>
      <c r="M32" s="9"/>
    </row>
    <row r="33" ht="23.1" customHeight="1" spans="1:13">
      <c r="A33" s="8">
        <f>SUBTOTAL(3,B$3:B33)</f>
        <v>31</v>
      </c>
      <c r="B33" s="9" t="s">
        <v>29</v>
      </c>
      <c r="C33" s="10">
        <v>0.18</v>
      </c>
      <c r="D33" s="8"/>
      <c r="E33" s="8"/>
      <c r="F33" s="8"/>
      <c r="G33" s="8"/>
      <c r="H33" s="8"/>
      <c r="I33" s="17"/>
      <c r="J33" s="18"/>
      <c r="K33" s="19">
        <f t="shared" si="1"/>
        <v>504</v>
      </c>
      <c r="L33" s="19">
        <f t="shared" si="2"/>
        <v>504</v>
      </c>
      <c r="M33" s="9"/>
    </row>
    <row r="34" ht="23.1" customHeight="1" spans="1:13">
      <c r="A34" s="8">
        <f>SUBTOTAL(3,B$3:B34)</f>
        <v>32</v>
      </c>
      <c r="B34" s="9" t="s">
        <v>29</v>
      </c>
      <c r="C34" s="10">
        <v>0.2</v>
      </c>
      <c r="D34" s="8"/>
      <c r="E34" s="8"/>
      <c r="F34" s="8"/>
      <c r="G34" s="8"/>
      <c r="H34" s="8"/>
      <c r="I34" s="17"/>
      <c r="J34" s="18"/>
      <c r="K34" s="19">
        <f t="shared" si="1"/>
        <v>560</v>
      </c>
      <c r="L34" s="19">
        <f t="shared" si="2"/>
        <v>560</v>
      </c>
      <c r="M34" s="9"/>
    </row>
    <row r="35" ht="23.1" customHeight="1" spans="1:13">
      <c r="A35" s="8">
        <f>SUBTOTAL(3,B$3:B35)</f>
        <v>33</v>
      </c>
      <c r="B35" s="9" t="s">
        <v>30</v>
      </c>
      <c r="C35" s="13">
        <v>0.05039974800126</v>
      </c>
      <c r="D35" s="8"/>
      <c r="E35" s="8"/>
      <c r="F35" s="8">
        <v>100</v>
      </c>
      <c r="G35" s="8"/>
      <c r="H35" s="8"/>
      <c r="I35" s="17"/>
      <c r="J35" s="18"/>
      <c r="K35" s="19">
        <f t="shared" si="1"/>
        <v>140</v>
      </c>
      <c r="L35" s="19">
        <f t="shared" si="2"/>
        <v>240</v>
      </c>
      <c r="M35" s="9"/>
    </row>
    <row r="36" ht="23.1" customHeight="1" spans="1:13">
      <c r="A36" s="8">
        <f>SUBTOTAL(3,B$3:B36)</f>
        <v>34</v>
      </c>
      <c r="B36" s="9" t="s">
        <v>30</v>
      </c>
      <c r="C36" s="13">
        <v>0.1</v>
      </c>
      <c r="D36" s="8"/>
      <c r="E36" s="8">
        <v>1000</v>
      </c>
      <c r="F36" s="8"/>
      <c r="G36" s="8"/>
      <c r="H36" s="8"/>
      <c r="I36" s="17">
        <f>ROUND(C36,3)*3000</f>
        <v>300</v>
      </c>
      <c r="J36" s="18"/>
      <c r="K36" s="19">
        <f t="shared" si="1"/>
        <v>280</v>
      </c>
      <c r="L36" s="19">
        <f t="shared" si="2"/>
        <v>1580</v>
      </c>
      <c r="M36" s="9"/>
    </row>
    <row r="37" ht="23.1" customHeight="1" spans="1:13">
      <c r="A37" s="8">
        <f>SUBTOTAL(3,B$3:B37)</f>
        <v>35</v>
      </c>
      <c r="B37" s="9" t="s">
        <v>30</v>
      </c>
      <c r="C37" s="11">
        <v>0.291508542457288</v>
      </c>
      <c r="D37" s="12"/>
      <c r="E37" s="12">
        <v>4000</v>
      </c>
      <c r="F37" s="12">
        <v>60</v>
      </c>
      <c r="G37" s="12"/>
      <c r="H37" s="8"/>
      <c r="I37" s="17"/>
      <c r="J37" s="18"/>
      <c r="K37" s="19">
        <f t="shared" si="1"/>
        <v>817.6</v>
      </c>
      <c r="L37" s="19">
        <f t="shared" si="2"/>
        <v>4877.6</v>
      </c>
      <c r="M37" s="12"/>
    </row>
    <row r="38" ht="23.1" customHeight="1" spans="1:13">
      <c r="A38" s="8">
        <f>SUBTOTAL(3,B$3:B38)</f>
        <v>36</v>
      </c>
      <c r="B38" s="9" t="s">
        <v>30</v>
      </c>
      <c r="C38" s="11">
        <v>0.122444387778061</v>
      </c>
      <c r="D38" s="12"/>
      <c r="E38" s="12"/>
      <c r="F38" s="12"/>
      <c r="G38" s="12"/>
      <c r="H38" s="8">
        <f>ROUND(C38,3)*5000</f>
        <v>610</v>
      </c>
      <c r="I38" s="17"/>
      <c r="J38" s="18"/>
      <c r="K38" s="19">
        <f t="shared" si="1"/>
        <v>341.6</v>
      </c>
      <c r="L38" s="19">
        <f t="shared" si="2"/>
        <v>951.6</v>
      </c>
      <c r="M38" s="12"/>
    </row>
    <row r="39" ht="23.1" customHeight="1" spans="1:13">
      <c r="A39" s="8">
        <f>SUBTOTAL(3,B$3:B39)</f>
        <v>37</v>
      </c>
      <c r="B39" s="9" t="s">
        <v>30</v>
      </c>
      <c r="C39" s="11">
        <v>0.108119459402703</v>
      </c>
      <c r="D39" s="12">
        <v>50</v>
      </c>
      <c r="E39" s="12"/>
      <c r="F39" s="12"/>
      <c r="G39" s="12"/>
      <c r="H39" s="8"/>
      <c r="I39" s="17"/>
      <c r="J39" s="18"/>
      <c r="K39" s="19">
        <f t="shared" si="1"/>
        <v>302.4</v>
      </c>
      <c r="L39" s="19">
        <f t="shared" si="2"/>
        <v>352.4</v>
      </c>
      <c r="M39" s="12"/>
    </row>
    <row r="40" ht="23.1" customHeight="1" spans="1:13">
      <c r="A40" s="8">
        <f>SUBTOTAL(3,B$3:B40)</f>
        <v>38</v>
      </c>
      <c r="B40" s="9" t="s">
        <v>31</v>
      </c>
      <c r="C40" s="10">
        <v>0.150149249253754</v>
      </c>
      <c r="D40" s="8"/>
      <c r="E40" s="8"/>
      <c r="F40" s="8"/>
      <c r="G40" s="8"/>
      <c r="H40" s="8"/>
      <c r="I40" s="17"/>
      <c r="J40" s="18"/>
      <c r="K40" s="19">
        <f t="shared" si="1"/>
        <v>420</v>
      </c>
      <c r="L40" s="19">
        <f t="shared" si="2"/>
        <v>420</v>
      </c>
      <c r="M40" s="9"/>
    </row>
    <row r="41" ht="23.1" customHeight="1" spans="1:13">
      <c r="A41" s="8">
        <f>SUBTOTAL(3,B$3:B41)</f>
        <v>39</v>
      </c>
      <c r="B41" s="9" t="s">
        <v>31</v>
      </c>
      <c r="C41" s="10">
        <v>0.0637046814765926</v>
      </c>
      <c r="D41" s="8"/>
      <c r="E41" s="8"/>
      <c r="F41" s="8"/>
      <c r="G41" s="8"/>
      <c r="H41" s="8"/>
      <c r="I41" s="17"/>
      <c r="J41" s="18"/>
      <c r="K41" s="19">
        <f t="shared" si="1"/>
        <v>179.2</v>
      </c>
      <c r="L41" s="19">
        <f t="shared" si="2"/>
        <v>179.2</v>
      </c>
      <c r="M41" s="9"/>
    </row>
    <row r="42" ht="23.1" customHeight="1" spans="1:13">
      <c r="A42" s="8">
        <f>SUBTOTAL(3,B$3:B42)</f>
        <v>40</v>
      </c>
      <c r="B42" s="9" t="s">
        <v>31</v>
      </c>
      <c r="C42" s="10">
        <v>0.1</v>
      </c>
      <c r="D42" s="8"/>
      <c r="E42" s="8"/>
      <c r="F42" s="8"/>
      <c r="G42" s="8"/>
      <c r="H42" s="8"/>
      <c r="I42" s="17"/>
      <c r="J42" s="18"/>
      <c r="K42" s="19">
        <f t="shared" si="1"/>
        <v>280</v>
      </c>
      <c r="L42" s="19">
        <f t="shared" si="2"/>
        <v>280</v>
      </c>
      <c r="M42" s="9"/>
    </row>
    <row r="43" ht="23.1" customHeight="1" spans="1:13">
      <c r="A43" s="8">
        <f>SUBTOTAL(3,B$3:B43)</f>
        <v>41</v>
      </c>
      <c r="B43" s="9" t="s">
        <v>31</v>
      </c>
      <c r="C43" s="10">
        <v>0.15</v>
      </c>
      <c r="D43" s="8"/>
      <c r="E43" s="8"/>
      <c r="F43" s="8"/>
      <c r="G43" s="8"/>
      <c r="H43" s="8"/>
      <c r="I43" s="17"/>
      <c r="J43" s="18"/>
      <c r="K43" s="19">
        <f t="shared" si="1"/>
        <v>420</v>
      </c>
      <c r="L43" s="19">
        <f t="shared" si="2"/>
        <v>420</v>
      </c>
      <c r="M43" s="9"/>
    </row>
    <row r="44" ht="23.1" customHeight="1" spans="1:13">
      <c r="A44" s="8">
        <f>SUBTOTAL(3,B$3:B44)</f>
        <v>42</v>
      </c>
      <c r="B44" s="15" t="s">
        <v>32</v>
      </c>
      <c r="C44" s="10">
        <v>0.015</v>
      </c>
      <c r="D44" s="8"/>
      <c r="E44" s="8"/>
      <c r="F44" s="8"/>
      <c r="G44" s="8"/>
      <c r="H44" s="8">
        <f>ROUND(C44,3)*5000</f>
        <v>75</v>
      </c>
      <c r="I44" s="17"/>
      <c r="J44" s="18"/>
      <c r="K44" s="19">
        <f t="shared" si="1"/>
        <v>42</v>
      </c>
      <c r="L44" s="19">
        <f t="shared" si="2"/>
        <v>117</v>
      </c>
      <c r="M44" s="9"/>
    </row>
    <row r="45" ht="23.1" customHeight="1" spans="1:13">
      <c r="A45" s="8">
        <f>SUBTOTAL(3,B$3:B45)</f>
        <v>43</v>
      </c>
      <c r="B45" s="15" t="s">
        <v>32</v>
      </c>
      <c r="C45" s="10">
        <v>0.015</v>
      </c>
      <c r="D45" s="8"/>
      <c r="E45" s="8"/>
      <c r="F45" s="8"/>
      <c r="G45" s="8"/>
      <c r="H45" s="8">
        <f>ROUND(C45,3)*5000</f>
        <v>75</v>
      </c>
      <c r="I45" s="17"/>
      <c r="J45" s="18"/>
      <c r="K45" s="19">
        <f t="shared" si="1"/>
        <v>42</v>
      </c>
      <c r="L45" s="19">
        <f t="shared" si="2"/>
        <v>117</v>
      </c>
      <c r="M45" s="9"/>
    </row>
    <row r="46" ht="23.1" customHeight="1" spans="1:13">
      <c r="A46" s="8">
        <f>SUBTOTAL(3,B$3:B46)</f>
        <v>44</v>
      </c>
      <c r="B46" s="15" t="s">
        <v>32</v>
      </c>
      <c r="C46" s="10">
        <v>0.17</v>
      </c>
      <c r="D46" s="8"/>
      <c r="E46" s="8">
        <v>1000</v>
      </c>
      <c r="F46" s="8">
        <v>500</v>
      </c>
      <c r="G46" s="8"/>
      <c r="H46" s="8"/>
      <c r="I46" s="17"/>
      <c r="J46" s="18"/>
      <c r="K46" s="19">
        <f t="shared" si="1"/>
        <v>476</v>
      </c>
      <c r="L46" s="19">
        <f t="shared" si="2"/>
        <v>1976</v>
      </c>
      <c r="M46" s="9"/>
    </row>
    <row r="47" ht="23.1" customHeight="1" spans="1:13">
      <c r="A47" s="8">
        <f>SUBTOTAL(3,B$3:B47)</f>
        <v>45</v>
      </c>
      <c r="B47" s="15" t="s">
        <v>32</v>
      </c>
      <c r="C47" s="10">
        <v>0.028</v>
      </c>
      <c r="D47" s="8"/>
      <c r="E47" s="8"/>
      <c r="F47" s="8"/>
      <c r="G47" s="8"/>
      <c r="H47" s="8"/>
      <c r="I47" s="17">
        <f>ROUND(C47,3)*3000</f>
        <v>84</v>
      </c>
      <c r="J47" s="18"/>
      <c r="K47" s="19"/>
      <c r="L47" s="19">
        <f t="shared" si="2"/>
        <v>84</v>
      </c>
      <c r="M47" s="9"/>
    </row>
    <row r="48" ht="23.1" customHeight="1" spans="1:13">
      <c r="A48" s="8">
        <f>SUBTOTAL(3,B$3:B48)</f>
        <v>46</v>
      </c>
      <c r="B48" s="15" t="s">
        <v>32</v>
      </c>
      <c r="C48" s="10">
        <v>0.02</v>
      </c>
      <c r="D48" s="8"/>
      <c r="E48" s="8"/>
      <c r="F48" s="8"/>
      <c r="G48" s="8"/>
      <c r="H48" s="8"/>
      <c r="I48" s="17">
        <f>ROUND(C48,3)*3000</f>
        <v>60</v>
      </c>
      <c r="J48" s="18"/>
      <c r="K48" s="19"/>
      <c r="L48" s="19">
        <f t="shared" si="2"/>
        <v>60</v>
      </c>
      <c r="M48" s="9"/>
    </row>
    <row r="49" ht="23.1" customHeight="1" spans="1:13">
      <c r="A49" s="8">
        <f>SUBTOTAL(3,B$3:B49)</f>
        <v>47</v>
      </c>
      <c r="B49" s="15" t="s">
        <v>32</v>
      </c>
      <c r="C49" s="10">
        <v>0.121</v>
      </c>
      <c r="D49" s="8"/>
      <c r="E49" s="8"/>
      <c r="F49" s="8"/>
      <c r="G49" s="8"/>
      <c r="H49" s="8"/>
      <c r="I49" s="17">
        <f>ROUND(C49,3)*3000</f>
        <v>363</v>
      </c>
      <c r="J49" s="18"/>
      <c r="K49" s="19"/>
      <c r="L49" s="19">
        <f t="shared" si="2"/>
        <v>363</v>
      </c>
      <c r="M49" s="9"/>
    </row>
    <row r="50" ht="23.1" customHeight="1" spans="1:13">
      <c r="A50" s="8">
        <f>SUBTOTAL(3,B$3:B50)</f>
        <v>48</v>
      </c>
      <c r="B50" s="15" t="s">
        <v>32</v>
      </c>
      <c r="C50" s="10">
        <v>0.088</v>
      </c>
      <c r="D50" s="8"/>
      <c r="E50" s="8"/>
      <c r="F50" s="8"/>
      <c r="G50" s="8"/>
      <c r="H50" s="8"/>
      <c r="I50" s="17">
        <f>ROUND(C50,3)*3000</f>
        <v>264</v>
      </c>
      <c r="J50" s="18"/>
      <c r="K50" s="19"/>
      <c r="L50" s="19">
        <f t="shared" si="2"/>
        <v>264</v>
      </c>
      <c r="M50" s="9"/>
    </row>
    <row r="51" ht="23.1" customHeight="1" spans="1:13">
      <c r="A51" s="8">
        <f>SUBTOTAL(3,B$3:B51)</f>
        <v>49</v>
      </c>
      <c r="B51" s="15" t="s">
        <v>32</v>
      </c>
      <c r="C51" s="10">
        <v>0.035</v>
      </c>
      <c r="D51" s="8"/>
      <c r="E51" s="8"/>
      <c r="F51" s="8"/>
      <c r="G51" s="8"/>
      <c r="H51" s="8"/>
      <c r="I51" s="17">
        <f>ROUND(C51,3)*3000</f>
        <v>105</v>
      </c>
      <c r="J51" s="18"/>
      <c r="K51" s="19"/>
      <c r="L51" s="19">
        <f t="shared" si="2"/>
        <v>105</v>
      </c>
      <c r="M51" s="9"/>
    </row>
    <row r="52" ht="23.1" customHeight="1" spans="1:13">
      <c r="A52" s="8">
        <f>SUBTOTAL(3,B$3:B52)</f>
        <v>50</v>
      </c>
      <c r="B52" s="9" t="s">
        <v>33</v>
      </c>
      <c r="C52" s="11">
        <v>0.122669386653067</v>
      </c>
      <c r="D52" s="12"/>
      <c r="E52" s="12">
        <v>1000</v>
      </c>
      <c r="F52" s="12"/>
      <c r="G52" s="12"/>
      <c r="H52" s="8">
        <f>ROUND(C52,3)*5000</f>
        <v>615</v>
      </c>
      <c r="I52" s="17"/>
      <c r="J52" s="18"/>
      <c r="K52" s="19">
        <f t="shared" ref="K52:K57" si="3">ROUND(C52,3)*2800</f>
        <v>344.4</v>
      </c>
      <c r="L52" s="19">
        <f t="shared" si="2"/>
        <v>1959.4</v>
      </c>
      <c r="M52" s="12"/>
    </row>
    <row r="53" ht="23.1" customHeight="1" spans="1:13">
      <c r="A53" s="8">
        <f>SUBTOTAL(3,B$3:B53)</f>
        <v>51</v>
      </c>
      <c r="B53" s="9" t="s">
        <v>33</v>
      </c>
      <c r="C53" s="11">
        <v>0.0500022499887501</v>
      </c>
      <c r="D53" s="12"/>
      <c r="E53" s="12"/>
      <c r="F53" s="12"/>
      <c r="G53" s="12"/>
      <c r="H53" s="8"/>
      <c r="I53" s="17"/>
      <c r="J53" s="18"/>
      <c r="K53" s="19">
        <f t="shared" si="3"/>
        <v>140</v>
      </c>
      <c r="L53" s="19">
        <f t="shared" si="2"/>
        <v>140</v>
      </c>
      <c r="M53" s="12"/>
    </row>
    <row r="54" ht="23.1" customHeight="1" spans="1:13">
      <c r="A54" s="8">
        <f>SUBTOTAL(3,B$3:B54)</f>
        <v>52</v>
      </c>
      <c r="B54" s="9" t="s">
        <v>34</v>
      </c>
      <c r="C54" s="11">
        <v>0.00643496782516087</v>
      </c>
      <c r="D54" s="12"/>
      <c r="E54" s="12"/>
      <c r="F54" s="12"/>
      <c r="G54" s="12"/>
      <c r="H54" s="8"/>
      <c r="I54" s="17">
        <f>ROUND(C54,3)*3000</f>
        <v>18</v>
      </c>
      <c r="J54" s="18"/>
      <c r="K54" s="19">
        <f t="shared" si="3"/>
        <v>16.8</v>
      </c>
      <c r="L54" s="19">
        <f t="shared" si="2"/>
        <v>34.8</v>
      </c>
      <c r="M54" s="12"/>
    </row>
    <row r="55" ht="23.1" customHeight="1" spans="1:13">
      <c r="A55" s="8">
        <f>SUBTOTAL(3,B$3:B55)</f>
        <v>53</v>
      </c>
      <c r="B55" s="9" t="s">
        <v>34</v>
      </c>
      <c r="C55" s="11">
        <v>0.0127649361753191</v>
      </c>
      <c r="D55" s="12"/>
      <c r="E55" s="12"/>
      <c r="F55" s="12"/>
      <c r="G55" s="12"/>
      <c r="H55" s="8"/>
      <c r="I55" s="17">
        <f>ROUND(C55,3)*3000</f>
        <v>39</v>
      </c>
      <c r="J55" s="18">
        <v>500</v>
      </c>
      <c r="K55" s="19">
        <f t="shared" si="3"/>
        <v>36.4</v>
      </c>
      <c r="L55" s="19">
        <f t="shared" si="2"/>
        <v>575.4</v>
      </c>
      <c r="M55" s="12" t="s">
        <v>16</v>
      </c>
    </row>
    <row r="56" ht="23.1" customHeight="1" spans="1:13">
      <c r="A56" s="8">
        <f>SUBTOTAL(3,B$3:B56)</f>
        <v>54</v>
      </c>
      <c r="B56" s="9" t="s">
        <v>34</v>
      </c>
      <c r="C56" s="11">
        <v>0.229948850255749</v>
      </c>
      <c r="D56" s="12"/>
      <c r="E56" s="12"/>
      <c r="F56" s="12"/>
      <c r="G56" s="12"/>
      <c r="H56" s="8"/>
      <c r="I56" s="17">
        <f>ROUND(C56,3)*3000</f>
        <v>690</v>
      </c>
      <c r="J56" s="18"/>
      <c r="K56" s="19">
        <f t="shared" si="3"/>
        <v>644</v>
      </c>
      <c r="L56" s="19">
        <f t="shared" si="2"/>
        <v>1334</v>
      </c>
      <c r="M56" s="12"/>
    </row>
    <row r="57" ht="23.1" customHeight="1" spans="1:13">
      <c r="A57" s="8">
        <f>SUBTOTAL(3,B$3:B57)</f>
        <v>55</v>
      </c>
      <c r="B57" s="9" t="s">
        <v>34</v>
      </c>
      <c r="C57" s="11">
        <v>0.0681746591267044</v>
      </c>
      <c r="D57" s="12"/>
      <c r="E57" s="12"/>
      <c r="F57" s="12"/>
      <c r="G57" s="12"/>
      <c r="H57" s="8"/>
      <c r="I57" s="17"/>
      <c r="J57" s="18"/>
      <c r="K57" s="19">
        <f t="shared" si="3"/>
        <v>190.4</v>
      </c>
      <c r="L57" s="19">
        <f t="shared" si="2"/>
        <v>190.4</v>
      </c>
      <c r="M57" s="12"/>
    </row>
    <row r="58" ht="23.1" customHeight="1" spans="1:13">
      <c r="A58" s="8">
        <f>SUBTOTAL(3,B$3:B58)</f>
        <v>56</v>
      </c>
      <c r="B58" s="9" t="s">
        <v>35</v>
      </c>
      <c r="C58" s="10">
        <v>0.15</v>
      </c>
      <c r="D58" s="8"/>
      <c r="E58" s="8"/>
      <c r="F58" s="8"/>
      <c r="G58" s="8"/>
      <c r="H58" s="8"/>
      <c r="I58" s="17">
        <f>ROUND(C58,3)*3000</f>
        <v>450</v>
      </c>
      <c r="J58" s="18"/>
      <c r="K58" s="19"/>
      <c r="L58" s="19">
        <f t="shared" si="2"/>
        <v>450</v>
      </c>
      <c r="M58" s="9"/>
    </row>
    <row r="59" ht="23.1" customHeight="1" spans="1:18">
      <c r="A59" s="8">
        <f>SUBTOTAL(3,B$3:B59)</f>
        <v>57</v>
      </c>
      <c r="B59" s="9" t="s">
        <v>35</v>
      </c>
      <c r="C59" s="11">
        <v>0.068</v>
      </c>
      <c r="D59" s="12"/>
      <c r="E59" s="12"/>
      <c r="F59" s="12"/>
      <c r="G59" s="12"/>
      <c r="H59" s="8"/>
      <c r="I59" s="17">
        <f>ROUND(C59,3)*3000</f>
        <v>204</v>
      </c>
      <c r="J59" s="18"/>
      <c r="K59" s="19"/>
      <c r="L59" s="19">
        <f t="shared" si="2"/>
        <v>204</v>
      </c>
      <c r="M59" s="12"/>
      <c r="O59" s="21"/>
      <c r="P59" s="1"/>
      <c r="Q59" s="22"/>
      <c r="R59" s="21"/>
    </row>
    <row r="60" ht="23.1" customHeight="1" spans="1:18">
      <c r="A60" s="8">
        <f>SUBTOTAL(3,B$3:B60)</f>
        <v>58</v>
      </c>
      <c r="B60" s="9" t="s">
        <v>36</v>
      </c>
      <c r="C60" s="11">
        <v>0.11758441207794</v>
      </c>
      <c r="D60" s="12"/>
      <c r="E60" s="12"/>
      <c r="F60" s="12"/>
      <c r="G60" s="12"/>
      <c r="H60" s="8"/>
      <c r="I60" s="17">
        <f>ROUND(C60,3)*3000</f>
        <v>354</v>
      </c>
      <c r="J60" s="18"/>
      <c r="K60" s="19">
        <f t="shared" ref="K60:K66" si="4">ROUND(C60,3)*2800</f>
        <v>330.4</v>
      </c>
      <c r="L60" s="19">
        <f t="shared" si="2"/>
        <v>684.4</v>
      </c>
      <c r="M60" s="12"/>
      <c r="O60" s="21"/>
      <c r="P60" s="1"/>
      <c r="Q60" s="22"/>
      <c r="R60" s="21"/>
    </row>
    <row r="61" ht="23.1" customHeight="1" spans="1:18">
      <c r="A61" s="8">
        <f>SUBTOTAL(3,B$3:B61)</f>
        <v>59</v>
      </c>
      <c r="B61" s="9" t="s">
        <v>36</v>
      </c>
      <c r="C61" s="11">
        <v>0.1000044999775</v>
      </c>
      <c r="D61" s="12"/>
      <c r="E61" s="12"/>
      <c r="F61" s="12"/>
      <c r="G61" s="12"/>
      <c r="H61" s="8"/>
      <c r="I61" s="17">
        <f>ROUND(C61,3)*3000</f>
        <v>300</v>
      </c>
      <c r="J61" s="18"/>
      <c r="K61" s="19">
        <f t="shared" si="4"/>
        <v>280</v>
      </c>
      <c r="L61" s="19">
        <f t="shared" si="2"/>
        <v>580</v>
      </c>
      <c r="M61" s="12"/>
      <c r="O61" s="21"/>
      <c r="P61" s="1"/>
      <c r="Q61" s="22"/>
      <c r="R61" s="21"/>
    </row>
    <row r="62" ht="23.1" customHeight="1" spans="1:18">
      <c r="A62" s="8">
        <f>SUBTOTAL(3,B$3:B62)</f>
        <v>60</v>
      </c>
      <c r="B62" s="9" t="s">
        <v>37</v>
      </c>
      <c r="C62" s="10">
        <v>0.05039974800126</v>
      </c>
      <c r="D62" s="8"/>
      <c r="E62" s="8"/>
      <c r="F62" s="8"/>
      <c r="G62" s="8"/>
      <c r="H62" s="8">
        <f>ROUND(C62,3)*5000</f>
        <v>250</v>
      </c>
      <c r="I62" s="17"/>
      <c r="J62" s="18"/>
      <c r="K62" s="19">
        <f t="shared" si="4"/>
        <v>140</v>
      </c>
      <c r="L62" s="19">
        <f t="shared" si="2"/>
        <v>390</v>
      </c>
      <c r="M62" s="9"/>
      <c r="O62" s="21"/>
      <c r="P62" s="1"/>
      <c r="Q62" s="22"/>
      <c r="R62" s="21"/>
    </row>
    <row r="63" ht="23.1" customHeight="1" spans="1:18">
      <c r="A63" s="8">
        <f>SUBTOTAL(3,B$3:B63)</f>
        <v>61</v>
      </c>
      <c r="B63" s="15" t="s">
        <v>37</v>
      </c>
      <c r="C63" s="10">
        <v>0.05039974800126</v>
      </c>
      <c r="D63" s="8"/>
      <c r="E63" s="8"/>
      <c r="F63" s="8"/>
      <c r="G63" s="8"/>
      <c r="H63" s="8">
        <f>ROUND(C63,3)*5000</f>
        <v>250</v>
      </c>
      <c r="I63" s="17"/>
      <c r="J63" s="18"/>
      <c r="K63" s="19">
        <f t="shared" si="4"/>
        <v>140</v>
      </c>
      <c r="L63" s="19">
        <f t="shared" si="2"/>
        <v>390</v>
      </c>
      <c r="M63" s="9"/>
      <c r="O63" s="21"/>
      <c r="P63" s="1"/>
      <c r="Q63" s="22"/>
      <c r="R63" s="21"/>
    </row>
    <row r="64" ht="23.1" customHeight="1" spans="1:18">
      <c r="A64" s="8">
        <f>SUBTOTAL(3,B$3:B64)</f>
        <v>62</v>
      </c>
      <c r="B64" s="9" t="s">
        <v>38</v>
      </c>
      <c r="C64" s="11">
        <v>0.2039989800051</v>
      </c>
      <c r="D64" s="12"/>
      <c r="E64" s="12"/>
      <c r="F64" s="12"/>
      <c r="G64" s="12"/>
      <c r="H64" s="8"/>
      <c r="I64" s="17"/>
      <c r="J64" s="18">
        <v>500</v>
      </c>
      <c r="K64" s="19">
        <f t="shared" si="4"/>
        <v>571.2</v>
      </c>
      <c r="L64" s="19">
        <f t="shared" si="2"/>
        <v>1071.2</v>
      </c>
      <c r="M64" s="12" t="s">
        <v>16</v>
      </c>
      <c r="O64" s="21"/>
      <c r="P64" s="1"/>
      <c r="Q64" s="22"/>
      <c r="R64" s="21"/>
    </row>
    <row r="65" ht="23.1" customHeight="1" spans="1:18">
      <c r="A65" s="8">
        <f>SUBTOTAL(3,B$3:B65)</f>
        <v>63</v>
      </c>
      <c r="B65" s="9" t="s">
        <v>38</v>
      </c>
      <c r="C65" s="11">
        <v>0.18</v>
      </c>
      <c r="D65" s="12"/>
      <c r="E65" s="12"/>
      <c r="F65" s="12"/>
      <c r="G65" s="12"/>
      <c r="H65" s="8"/>
      <c r="I65" s="17"/>
      <c r="J65" s="18"/>
      <c r="K65" s="19">
        <f t="shared" si="4"/>
        <v>504</v>
      </c>
      <c r="L65" s="19">
        <f t="shared" si="2"/>
        <v>504</v>
      </c>
      <c r="M65" s="12"/>
      <c r="O65" s="21"/>
      <c r="P65" s="1"/>
      <c r="Q65" s="22"/>
      <c r="R65" s="21"/>
    </row>
    <row r="66" ht="23.1" customHeight="1" spans="1:18">
      <c r="A66" s="8">
        <f>SUBTOTAL(3,B$3:B66)</f>
        <v>64</v>
      </c>
      <c r="B66" s="9" t="s">
        <v>38</v>
      </c>
      <c r="C66" s="11">
        <v>0.1</v>
      </c>
      <c r="D66" s="12"/>
      <c r="E66" s="12"/>
      <c r="F66" s="12"/>
      <c r="G66" s="12"/>
      <c r="H66" s="8"/>
      <c r="I66" s="17"/>
      <c r="J66" s="18"/>
      <c r="K66" s="19">
        <f t="shared" si="4"/>
        <v>280</v>
      </c>
      <c r="L66" s="19">
        <f t="shared" si="2"/>
        <v>280</v>
      </c>
      <c r="M66" s="12"/>
      <c r="O66" s="21"/>
      <c r="P66" s="1"/>
      <c r="Q66" s="22"/>
      <c r="R66" s="21"/>
    </row>
    <row r="67" ht="23.1" customHeight="1" spans="1:18">
      <c r="A67" s="8">
        <f>SUBTOTAL(3,B$3:B67)</f>
        <v>65</v>
      </c>
      <c r="B67" s="9" t="s">
        <v>39</v>
      </c>
      <c r="C67" s="10">
        <v>0.05</v>
      </c>
      <c r="D67" s="8"/>
      <c r="E67" s="8"/>
      <c r="F67" s="8"/>
      <c r="G67" s="8"/>
      <c r="H67" s="8"/>
      <c r="I67" s="17">
        <f>ROUND(C67,3)*3000</f>
        <v>150</v>
      </c>
      <c r="J67" s="18"/>
      <c r="K67" s="19"/>
      <c r="L67" s="19">
        <f t="shared" si="2"/>
        <v>150</v>
      </c>
      <c r="M67" s="9"/>
      <c r="O67" s="21"/>
      <c r="P67" s="1"/>
      <c r="Q67" s="22"/>
      <c r="R67" s="21"/>
    </row>
    <row r="68" ht="23.1" customHeight="1" spans="1:18">
      <c r="A68" s="8">
        <f>SUBTOTAL(3,B$3:B68)</f>
        <v>66</v>
      </c>
      <c r="B68" s="9" t="s">
        <v>39</v>
      </c>
      <c r="C68" s="10">
        <v>0.167279163604182</v>
      </c>
      <c r="D68" s="8"/>
      <c r="E68" s="8"/>
      <c r="F68" s="8"/>
      <c r="G68" s="8"/>
      <c r="H68" s="8">
        <f>ROUND(C68,3)*5000</f>
        <v>835</v>
      </c>
      <c r="I68" s="17"/>
      <c r="J68" s="18"/>
      <c r="K68" s="19">
        <f>ROUND(C68,3)*2800</f>
        <v>467.6</v>
      </c>
      <c r="L68" s="19">
        <f t="shared" si="2"/>
        <v>1302.6</v>
      </c>
      <c r="M68" s="9"/>
      <c r="O68" s="21"/>
      <c r="P68" s="1"/>
      <c r="Q68" s="22"/>
      <c r="R68" s="21"/>
    </row>
    <row r="69" ht="23.1" customHeight="1" spans="1:18">
      <c r="A69" s="8">
        <f>SUBTOTAL(3,B$3:B69)</f>
        <v>67</v>
      </c>
      <c r="B69" s="9" t="s">
        <v>39</v>
      </c>
      <c r="C69" s="11">
        <v>0.448</v>
      </c>
      <c r="D69" s="12"/>
      <c r="E69" s="12"/>
      <c r="F69" s="12"/>
      <c r="G69" s="12"/>
      <c r="H69" s="8"/>
      <c r="I69" s="17">
        <f>ROUND(C69,3)*3000</f>
        <v>1344</v>
      </c>
      <c r="J69" s="18">
        <v>500</v>
      </c>
      <c r="K69" s="19"/>
      <c r="L69" s="19">
        <f t="shared" ref="L69:L101" si="5">SUM(D69:K69)</f>
        <v>1844</v>
      </c>
      <c r="M69" s="12" t="s">
        <v>16</v>
      </c>
      <c r="O69" s="21"/>
      <c r="P69" s="1"/>
      <c r="Q69" s="22"/>
      <c r="R69" s="21"/>
    </row>
    <row r="70" ht="23.1" customHeight="1" spans="1:18">
      <c r="A70" s="8">
        <f>SUBTOTAL(3,B$3:B70)</f>
        <v>68</v>
      </c>
      <c r="B70" s="9" t="s">
        <v>39</v>
      </c>
      <c r="C70" s="11">
        <v>0.075</v>
      </c>
      <c r="D70" s="12"/>
      <c r="E70" s="12"/>
      <c r="F70" s="12"/>
      <c r="G70" s="12"/>
      <c r="H70" s="8"/>
      <c r="I70" s="17"/>
      <c r="J70" s="18"/>
      <c r="K70" s="19">
        <f>ROUND(C70,3)*2800</f>
        <v>210</v>
      </c>
      <c r="L70" s="19">
        <f t="shared" si="5"/>
        <v>210</v>
      </c>
      <c r="M70" s="12"/>
      <c r="O70" s="21"/>
      <c r="P70" s="1"/>
      <c r="Q70" s="22"/>
      <c r="R70" s="21"/>
    </row>
    <row r="71" ht="23.1" customHeight="1" spans="1:18">
      <c r="A71" s="8">
        <f>SUBTOTAL(3,B$3:B71)</f>
        <v>69</v>
      </c>
      <c r="B71" s="9" t="s">
        <v>40</v>
      </c>
      <c r="C71" s="10">
        <v>0.03</v>
      </c>
      <c r="D71" s="8"/>
      <c r="E71" s="8"/>
      <c r="F71" s="8"/>
      <c r="G71" s="8"/>
      <c r="H71" s="8"/>
      <c r="I71" s="17">
        <f t="shared" ref="I71:I76" si="6">ROUND(C71,3)*3000</f>
        <v>90</v>
      </c>
      <c r="J71" s="18"/>
      <c r="K71" s="19"/>
      <c r="L71" s="19">
        <f t="shared" si="5"/>
        <v>90</v>
      </c>
      <c r="M71" s="9"/>
      <c r="O71" s="21"/>
      <c r="P71" s="1"/>
      <c r="Q71" s="22"/>
      <c r="R71" s="21"/>
    </row>
    <row r="72" ht="23.1" customHeight="1" spans="1:18">
      <c r="A72" s="8">
        <f>SUBTOTAL(3,B$3:B72)</f>
        <v>70</v>
      </c>
      <c r="B72" s="9" t="s">
        <v>40</v>
      </c>
      <c r="C72" s="14">
        <v>0.099359503202484</v>
      </c>
      <c r="D72" s="8"/>
      <c r="E72" s="8"/>
      <c r="F72" s="8"/>
      <c r="G72" s="8"/>
      <c r="H72" s="8"/>
      <c r="I72" s="17">
        <f t="shared" si="6"/>
        <v>297</v>
      </c>
      <c r="J72" s="18"/>
      <c r="K72" s="19">
        <f>ROUND(C72,3)*2800</f>
        <v>277.2</v>
      </c>
      <c r="L72" s="19">
        <f t="shared" si="5"/>
        <v>574.2</v>
      </c>
      <c r="M72" s="9"/>
      <c r="O72" s="21"/>
      <c r="P72" s="1"/>
      <c r="Q72" s="22"/>
      <c r="R72" s="21"/>
    </row>
    <row r="73" ht="23.1" customHeight="1" spans="1:18">
      <c r="A73" s="8">
        <f>SUBTOTAL(3,B$3:B73)</f>
        <v>71</v>
      </c>
      <c r="B73" s="9" t="s">
        <v>40</v>
      </c>
      <c r="C73" s="14">
        <v>0.0301123494382528</v>
      </c>
      <c r="D73" s="8"/>
      <c r="E73" s="8"/>
      <c r="F73" s="8"/>
      <c r="G73" s="8"/>
      <c r="H73" s="8"/>
      <c r="I73" s="17">
        <f t="shared" si="6"/>
        <v>90</v>
      </c>
      <c r="J73" s="18"/>
      <c r="K73" s="19">
        <f>ROUND(C73,3)*2800</f>
        <v>84</v>
      </c>
      <c r="L73" s="19">
        <f t="shared" si="5"/>
        <v>174</v>
      </c>
      <c r="M73" s="9"/>
      <c r="O73" s="21"/>
      <c r="P73" s="1"/>
      <c r="Q73" s="22"/>
      <c r="R73" s="21"/>
    </row>
    <row r="74" ht="23.1" customHeight="1" spans="1:18">
      <c r="A74" s="8">
        <f>SUBTOTAL(3,B$3:B74)</f>
        <v>72</v>
      </c>
      <c r="B74" s="9" t="s">
        <v>40</v>
      </c>
      <c r="C74" s="11">
        <v>0.204</v>
      </c>
      <c r="D74" s="12"/>
      <c r="E74" s="12"/>
      <c r="F74" s="12"/>
      <c r="G74" s="12"/>
      <c r="H74" s="8"/>
      <c r="I74" s="17">
        <f t="shared" si="6"/>
        <v>612</v>
      </c>
      <c r="J74" s="18"/>
      <c r="K74" s="19"/>
      <c r="L74" s="19">
        <f t="shared" si="5"/>
        <v>612</v>
      </c>
      <c r="M74" s="12"/>
      <c r="O74" s="21"/>
      <c r="P74" s="1"/>
      <c r="Q74" s="22"/>
      <c r="R74" s="21"/>
    </row>
    <row r="75" ht="23.1" customHeight="1" spans="1:18">
      <c r="A75" s="8">
        <f>SUBTOTAL(3,B$3:B75)</f>
        <v>73</v>
      </c>
      <c r="B75" s="9" t="s">
        <v>40</v>
      </c>
      <c r="C75" s="11">
        <v>0.064</v>
      </c>
      <c r="D75" s="12"/>
      <c r="E75" s="12"/>
      <c r="F75" s="12"/>
      <c r="G75" s="12"/>
      <c r="H75" s="8"/>
      <c r="I75" s="17">
        <f t="shared" si="6"/>
        <v>192</v>
      </c>
      <c r="J75" s="18"/>
      <c r="K75" s="19"/>
      <c r="L75" s="19">
        <f t="shared" si="5"/>
        <v>192</v>
      </c>
      <c r="M75" s="12"/>
      <c r="O75" s="21"/>
      <c r="P75" s="1"/>
      <c r="Q75" s="22"/>
      <c r="R75" s="21"/>
    </row>
    <row r="76" ht="23.1" customHeight="1" spans="1:18">
      <c r="A76" s="8">
        <f>SUBTOTAL(3,B$3:B76)</f>
        <v>74</v>
      </c>
      <c r="B76" s="9" t="s">
        <v>40</v>
      </c>
      <c r="C76" s="11">
        <v>0.048</v>
      </c>
      <c r="D76" s="12"/>
      <c r="E76" s="12"/>
      <c r="F76" s="12"/>
      <c r="G76" s="12"/>
      <c r="H76" s="8"/>
      <c r="I76" s="17">
        <f t="shared" si="6"/>
        <v>144</v>
      </c>
      <c r="J76" s="18"/>
      <c r="K76" s="19"/>
      <c r="L76" s="19">
        <f t="shared" si="5"/>
        <v>144</v>
      </c>
      <c r="M76" s="12"/>
      <c r="O76" s="21"/>
      <c r="P76" s="1"/>
      <c r="Q76" s="22"/>
      <c r="R76" s="21"/>
    </row>
    <row r="77" ht="23.1" customHeight="1" spans="1:18">
      <c r="A77" s="8">
        <f>SUBTOTAL(3,B$3:B77)</f>
        <v>75</v>
      </c>
      <c r="B77" s="9" t="s">
        <v>41</v>
      </c>
      <c r="C77" s="13">
        <v>0.174599127004365</v>
      </c>
      <c r="D77" s="8"/>
      <c r="E77" s="8"/>
      <c r="F77" s="8"/>
      <c r="G77" s="8"/>
      <c r="H77" s="8"/>
      <c r="I77" s="17"/>
      <c r="J77" s="18"/>
      <c r="K77" s="19">
        <f t="shared" ref="K77:K82" si="7">ROUND(C77,3)*2800</f>
        <v>490</v>
      </c>
      <c r="L77" s="19">
        <f t="shared" si="5"/>
        <v>490</v>
      </c>
      <c r="M77" s="9"/>
      <c r="O77" s="21"/>
      <c r="P77" s="1"/>
      <c r="Q77" s="22"/>
      <c r="R77" s="21"/>
    </row>
    <row r="78" ht="23.1" customHeight="1" spans="1:18">
      <c r="A78" s="8">
        <f>SUBTOTAL(3,B$3:B78)</f>
        <v>76</v>
      </c>
      <c r="B78" s="9" t="s">
        <v>41</v>
      </c>
      <c r="C78" s="13">
        <v>0.052</v>
      </c>
      <c r="D78" s="8"/>
      <c r="E78" s="8"/>
      <c r="F78" s="8"/>
      <c r="G78" s="8"/>
      <c r="H78" s="8"/>
      <c r="I78" s="17"/>
      <c r="J78" s="18">
        <v>500</v>
      </c>
      <c r="K78" s="19">
        <f t="shared" si="7"/>
        <v>145.6</v>
      </c>
      <c r="L78" s="19">
        <f t="shared" si="5"/>
        <v>645.6</v>
      </c>
      <c r="M78" s="9" t="s">
        <v>16</v>
      </c>
      <c r="O78" s="21"/>
      <c r="P78" s="1"/>
      <c r="Q78" s="22"/>
      <c r="R78" s="21"/>
    </row>
    <row r="79" ht="23.1" customHeight="1" spans="1:18">
      <c r="A79" s="8">
        <f>SUBTOTAL(3,B$3:B79)</f>
        <v>77</v>
      </c>
      <c r="B79" s="9" t="s">
        <v>41</v>
      </c>
      <c r="C79" s="13">
        <v>0.022</v>
      </c>
      <c r="D79" s="8"/>
      <c r="E79" s="8"/>
      <c r="F79" s="8"/>
      <c r="G79" s="8"/>
      <c r="H79" s="8"/>
      <c r="I79" s="17"/>
      <c r="J79" s="18"/>
      <c r="K79" s="19">
        <f t="shared" si="7"/>
        <v>61.6</v>
      </c>
      <c r="L79" s="19">
        <f t="shared" si="5"/>
        <v>61.6</v>
      </c>
      <c r="M79" s="30"/>
      <c r="O79" s="21"/>
      <c r="P79" s="1"/>
      <c r="Q79" s="22"/>
      <c r="R79" s="21"/>
    </row>
    <row r="80" ht="23.1" customHeight="1" spans="1:18">
      <c r="A80" s="8">
        <f>SUBTOTAL(3,B$3:B80)</f>
        <v>78</v>
      </c>
      <c r="B80" s="9" t="s">
        <v>41</v>
      </c>
      <c r="C80" s="11">
        <v>0.105</v>
      </c>
      <c r="D80" s="12"/>
      <c r="E80" s="12"/>
      <c r="F80" s="12"/>
      <c r="G80" s="12"/>
      <c r="H80" s="8"/>
      <c r="I80" s="17"/>
      <c r="J80" s="18"/>
      <c r="K80" s="19">
        <f t="shared" si="7"/>
        <v>294</v>
      </c>
      <c r="L80" s="19">
        <f t="shared" si="5"/>
        <v>294</v>
      </c>
      <c r="M80" s="31"/>
      <c r="O80" s="21"/>
      <c r="P80" s="1"/>
      <c r="Q80" s="22"/>
      <c r="R80" s="21"/>
    </row>
    <row r="81" ht="23.1" customHeight="1" spans="1:18">
      <c r="A81" s="8">
        <f>SUBTOTAL(3,B$3:B81)</f>
        <v>79</v>
      </c>
      <c r="B81" s="9" t="s">
        <v>41</v>
      </c>
      <c r="C81" s="11">
        <v>0.274</v>
      </c>
      <c r="D81" s="12"/>
      <c r="E81" s="12"/>
      <c r="F81" s="12"/>
      <c r="G81" s="12"/>
      <c r="H81" s="8"/>
      <c r="I81" s="17"/>
      <c r="J81" s="18"/>
      <c r="K81" s="19">
        <f t="shared" si="7"/>
        <v>767.2</v>
      </c>
      <c r="L81" s="19">
        <f t="shared" si="5"/>
        <v>767.2</v>
      </c>
      <c r="M81" s="31"/>
      <c r="O81" s="21"/>
      <c r="P81" s="1"/>
      <c r="Q81" s="22"/>
      <c r="R81" s="21"/>
    </row>
    <row r="82" ht="23.1" customHeight="1" spans="1:18">
      <c r="A82" s="8">
        <f>SUBTOTAL(3,B$3:B82)</f>
        <v>80</v>
      </c>
      <c r="B82" s="23" t="s">
        <v>41</v>
      </c>
      <c r="C82" s="11">
        <v>0.14</v>
      </c>
      <c r="D82" s="12"/>
      <c r="E82" s="12"/>
      <c r="F82" s="12"/>
      <c r="G82" s="12"/>
      <c r="H82" s="8"/>
      <c r="I82" s="17"/>
      <c r="J82" s="18"/>
      <c r="K82" s="19">
        <f t="shared" si="7"/>
        <v>392</v>
      </c>
      <c r="L82" s="19">
        <f t="shared" si="5"/>
        <v>392</v>
      </c>
      <c r="M82" s="12"/>
      <c r="O82" s="21"/>
      <c r="P82" s="1"/>
      <c r="Q82" s="22"/>
      <c r="R82" s="21"/>
    </row>
    <row r="83" ht="23.1" customHeight="1" spans="1:18">
      <c r="A83" s="8">
        <f>SUBTOTAL(3,B$3:B83)</f>
        <v>81</v>
      </c>
      <c r="B83" s="9" t="s">
        <v>42</v>
      </c>
      <c r="C83" s="10">
        <v>0.0254616801713421</v>
      </c>
      <c r="D83" s="13"/>
      <c r="E83" s="8"/>
      <c r="F83" s="8"/>
      <c r="G83" s="8"/>
      <c r="H83" s="8"/>
      <c r="I83" s="17"/>
      <c r="J83" s="18">
        <v>500</v>
      </c>
      <c r="K83" s="19">
        <f t="shared" ref="K83:K93" si="8">ROUND(C83,3)*2800</f>
        <v>70</v>
      </c>
      <c r="L83" s="19">
        <f t="shared" si="5"/>
        <v>570</v>
      </c>
      <c r="M83" s="9" t="s">
        <v>16</v>
      </c>
      <c r="O83" s="21"/>
      <c r="P83" s="1"/>
      <c r="Q83" s="22"/>
      <c r="R83" s="21"/>
    </row>
    <row r="84" ht="23.1" customHeight="1" spans="1:18">
      <c r="A84" s="8">
        <f>SUBTOTAL(3,B$3:B84)</f>
        <v>82</v>
      </c>
      <c r="B84" s="9" t="s">
        <v>42</v>
      </c>
      <c r="C84" s="10">
        <v>0.140159299203504</v>
      </c>
      <c r="D84" s="13"/>
      <c r="E84" s="8"/>
      <c r="F84" s="8"/>
      <c r="G84" s="8"/>
      <c r="H84" s="8"/>
      <c r="I84" s="17"/>
      <c r="J84" s="18"/>
      <c r="K84" s="19">
        <f t="shared" si="8"/>
        <v>392</v>
      </c>
      <c r="L84" s="19">
        <f t="shared" si="5"/>
        <v>392</v>
      </c>
      <c r="M84" s="8"/>
      <c r="O84" s="21"/>
      <c r="P84" s="1"/>
      <c r="Q84" s="22"/>
      <c r="R84" s="21"/>
    </row>
    <row r="85" ht="23.1" customHeight="1" spans="1:18">
      <c r="A85" s="8">
        <f>SUBTOTAL(3,B$3:B85)</f>
        <v>83</v>
      </c>
      <c r="B85" s="9" t="s">
        <v>42</v>
      </c>
      <c r="C85" s="11">
        <v>0.1000044999775</v>
      </c>
      <c r="D85" s="12"/>
      <c r="E85" s="12"/>
      <c r="F85" s="12"/>
      <c r="G85" s="12"/>
      <c r="H85" s="8"/>
      <c r="I85" s="17"/>
      <c r="J85" s="18"/>
      <c r="K85" s="19">
        <f t="shared" si="8"/>
        <v>280</v>
      </c>
      <c r="L85" s="19">
        <f t="shared" si="5"/>
        <v>280</v>
      </c>
      <c r="M85" s="12"/>
      <c r="O85" s="21"/>
      <c r="P85" s="1"/>
      <c r="Q85" s="22"/>
      <c r="R85" s="21"/>
    </row>
    <row r="86" ht="23.1" customHeight="1" spans="1:18">
      <c r="A86" s="8">
        <f>SUBTOTAL(3,B$3:B86)</f>
        <v>84</v>
      </c>
      <c r="B86" s="9" t="s">
        <v>43</v>
      </c>
      <c r="C86" s="13">
        <v>0.051</v>
      </c>
      <c r="D86" s="8"/>
      <c r="E86" s="8"/>
      <c r="F86" s="8"/>
      <c r="G86" s="8"/>
      <c r="H86" s="8"/>
      <c r="I86" s="17"/>
      <c r="J86" s="18"/>
      <c r="K86" s="19">
        <f t="shared" si="8"/>
        <v>142.8</v>
      </c>
      <c r="L86" s="19">
        <f t="shared" si="5"/>
        <v>142.8</v>
      </c>
      <c r="M86" s="30"/>
      <c r="O86" s="21"/>
      <c r="P86" s="1"/>
      <c r="Q86" s="22"/>
      <c r="R86" s="21"/>
    </row>
    <row r="87" ht="23.1" customHeight="1" spans="1:18">
      <c r="A87" s="8">
        <f>SUBTOTAL(3,B$3:B87)</f>
        <v>85</v>
      </c>
      <c r="B87" s="9" t="s">
        <v>43</v>
      </c>
      <c r="C87" s="13">
        <v>0.022</v>
      </c>
      <c r="D87" s="8"/>
      <c r="E87" s="8"/>
      <c r="F87" s="8"/>
      <c r="G87" s="8"/>
      <c r="H87" s="8"/>
      <c r="I87" s="17"/>
      <c r="J87" s="18"/>
      <c r="K87" s="19">
        <f t="shared" si="8"/>
        <v>61.6</v>
      </c>
      <c r="L87" s="19">
        <f t="shared" si="5"/>
        <v>61.6</v>
      </c>
      <c r="M87" s="30"/>
      <c r="O87" s="21"/>
      <c r="P87" s="1"/>
      <c r="Q87" s="22"/>
      <c r="R87" s="21"/>
    </row>
    <row r="88" ht="23.1" customHeight="1" spans="1:18">
      <c r="A88" s="8">
        <f>SUBTOTAL(3,B$3:B88)</f>
        <v>86</v>
      </c>
      <c r="B88" s="9" t="s">
        <v>43</v>
      </c>
      <c r="C88" s="10">
        <v>0.073</v>
      </c>
      <c r="D88" s="10"/>
      <c r="E88" s="8"/>
      <c r="F88" s="8"/>
      <c r="G88" s="8"/>
      <c r="H88" s="8"/>
      <c r="I88" s="17"/>
      <c r="J88" s="18"/>
      <c r="K88" s="19">
        <f t="shared" si="8"/>
        <v>204.4</v>
      </c>
      <c r="L88" s="19">
        <f t="shared" si="5"/>
        <v>204.4</v>
      </c>
      <c r="M88" s="31"/>
      <c r="O88" s="21"/>
      <c r="P88" s="1"/>
      <c r="Q88" s="22"/>
      <c r="R88" s="21"/>
    </row>
    <row r="89" ht="23.1" customHeight="1" spans="1:18">
      <c r="A89" s="8">
        <f>SUBTOTAL(3,B$3:B89)</f>
        <v>87</v>
      </c>
      <c r="B89" s="9" t="s">
        <v>43</v>
      </c>
      <c r="C89" s="11">
        <v>0.105</v>
      </c>
      <c r="D89" s="12"/>
      <c r="E89" s="12"/>
      <c r="F89" s="12"/>
      <c r="G89" s="12"/>
      <c r="H89" s="8"/>
      <c r="I89" s="17"/>
      <c r="J89" s="18"/>
      <c r="K89" s="19">
        <f t="shared" si="8"/>
        <v>294</v>
      </c>
      <c r="L89" s="19">
        <f t="shared" si="5"/>
        <v>294</v>
      </c>
      <c r="M89" s="31"/>
      <c r="O89" s="21"/>
      <c r="P89" s="1"/>
      <c r="Q89" s="22"/>
      <c r="R89" s="21"/>
    </row>
    <row r="90" ht="23.1" customHeight="1" spans="1:18">
      <c r="A90" s="8">
        <f>SUBTOTAL(3,B$3:B90)</f>
        <v>88</v>
      </c>
      <c r="B90" s="9" t="s">
        <v>43</v>
      </c>
      <c r="C90" s="11">
        <v>0.174</v>
      </c>
      <c r="D90" s="12"/>
      <c r="E90" s="12"/>
      <c r="F90" s="12"/>
      <c r="G90" s="12"/>
      <c r="H90" s="8"/>
      <c r="I90" s="17"/>
      <c r="J90" s="18"/>
      <c r="K90" s="19">
        <f t="shared" si="8"/>
        <v>487.2</v>
      </c>
      <c r="L90" s="19">
        <f t="shared" si="5"/>
        <v>487.2</v>
      </c>
      <c r="M90" s="12"/>
      <c r="O90" s="21"/>
      <c r="P90" s="1"/>
      <c r="Q90" s="22"/>
      <c r="R90" s="21"/>
    </row>
    <row r="91" ht="23.1" customHeight="1" spans="1:18">
      <c r="A91" s="8">
        <f>SUBTOTAL(3,B$3:B91)</f>
        <v>89</v>
      </c>
      <c r="B91" s="9" t="s">
        <v>44</v>
      </c>
      <c r="C91" s="11">
        <v>0.06839965800171</v>
      </c>
      <c r="D91" s="12"/>
      <c r="E91" s="12"/>
      <c r="F91" s="12"/>
      <c r="G91" s="12"/>
      <c r="H91" s="8"/>
      <c r="I91" s="17"/>
      <c r="J91" s="18"/>
      <c r="K91" s="19">
        <f t="shared" si="8"/>
        <v>190.4</v>
      </c>
      <c r="L91" s="19">
        <f t="shared" si="5"/>
        <v>190.4</v>
      </c>
      <c r="M91" s="12"/>
      <c r="O91" s="21"/>
      <c r="P91" s="1"/>
      <c r="Q91" s="22"/>
      <c r="R91" s="21"/>
    </row>
    <row r="92" ht="23.1" customHeight="1" spans="1:18">
      <c r="A92" s="8">
        <f>SUBTOTAL(3,B$3:B92)</f>
        <v>90</v>
      </c>
      <c r="B92" s="9" t="s">
        <v>44</v>
      </c>
      <c r="C92" s="11">
        <v>0.1</v>
      </c>
      <c r="D92" s="12"/>
      <c r="E92" s="12"/>
      <c r="F92" s="12"/>
      <c r="G92" s="12"/>
      <c r="H92" s="8"/>
      <c r="I92" s="17"/>
      <c r="J92" s="18"/>
      <c r="K92" s="19">
        <f t="shared" si="8"/>
        <v>280</v>
      </c>
      <c r="L92" s="19">
        <f t="shared" si="5"/>
        <v>280</v>
      </c>
      <c r="M92" s="12"/>
      <c r="O92" s="21"/>
      <c r="P92" s="1"/>
      <c r="Q92" s="22"/>
      <c r="R92" s="21"/>
    </row>
    <row r="93" ht="23.1" customHeight="1" spans="1:18">
      <c r="A93" s="8">
        <f>SUBTOTAL(3,B$3:B93)</f>
        <v>91</v>
      </c>
      <c r="B93" s="9" t="s">
        <v>44</v>
      </c>
      <c r="C93" s="11">
        <v>0.105</v>
      </c>
      <c r="D93" s="12"/>
      <c r="E93" s="12"/>
      <c r="F93" s="12"/>
      <c r="G93" s="12"/>
      <c r="H93" s="8"/>
      <c r="I93" s="17"/>
      <c r="J93" s="18"/>
      <c r="K93" s="19">
        <f t="shared" si="8"/>
        <v>294</v>
      </c>
      <c r="L93" s="19">
        <f t="shared" si="5"/>
        <v>294</v>
      </c>
      <c r="M93" s="12"/>
      <c r="O93" s="21"/>
      <c r="P93" s="1"/>
      <c r="Q93" s="22"/>
      <c r="R93" s="21"/>
    </row>
    <row r="94" ht="23.1" customHeight="1" spans="1:18">
      <c r="A94" s="8">
        <f>SUBTOTAL(3,B$3:B94)</f>
        <v>92</v>
      </c>
      <c r="B94" s="9" t="s">
        <v>45</v>
      </c>
      <c r="C94" s="11">
        <v>0.14</v>
      </c>
      <c r="D94" s="12"/>
      <c r="E94" s="12"/>
      <c r="F94" s="12"/>
      <c r="G94" s="12"/>
      <c r="H94" s="8"/>
      <c r="I94" s="17">
        <f>ROUND(C94,3)*3000</f>
        <v>420</v>
      </c>
      <c r="J94" s="18"/>
      <c r="K94" s="19"/>
      <c r="L94" s="19">
        <f t="shared" si="5"/>
        <v>420</v>
      </c>
      <c r="M94" s="12"/>
      <c r="O94" s="21"/>
      <c r="P94" s="1"/>
      <c r="Q94" s="22"/>
      <c r="R94" s="21"/>
    </row>
    <row r="95" ht="23.1" customHeight="1" spans="1:18">
      <c r="A95" s="8">
        <f>SUBTOTAL(3,B$3:B95)</f>
        <v>93</v>
      </c>
      <c r="B95" s="9" t="s">
        <v>45</v>
      </c>
      <c r="C95" s="11">
        <v>0.139</v>
      </c>
      <c r="D95" s="12"/>
      <c r="E95" s="12"/>
      <c r="F95" s="12"/>
      <c r="G95" s="12"/>
      <c r="H95" s="8">
        <f>ROUND(C95,3)*5000</f>
        <v>695</v>
      </c>
      <c r="I95" s="17"/>
      <c r="J95" s="18"/>
      <c r="K95" s="19"/>
      <c r="L95" s="19">
        <f t="shared" si="5"/>
        <v>695</v>
      </c>
      <c r="M95" s="12"/>
      <c r="O95" s="21"/>
      <c r="P95" s="1"/>
      <c r="Q95" s="22"/>
      <c r="R95" s="21"/>
    </row>
    <row r="96" ht="23.1" customHeight="1" spans="1:18">
      <c r="A96" s="8">
        <f>SUBTOTAL(3,B$3:B96)</f>
        <v>94</v>
      </c>
      <c r="B96" s="9" t="s">
        <v>45</v>
      </c>
      <c r="C96" s="11">
        <v>0.21</v>
      </c>
      <c r="D96" s="12"/>
      <c r="E96" s="12"/>
      <c r="F96" s="12"/>
      <c r="G96" s="12"/>
      <c r="H96" s="8"/>
      <c r="I96" s="17">
        <f>ROUND(C96,3)*3000</f>
        <v>630</v>
      </c>
      <c r="J96" s="18"/>
      <c r="K96" s="19"/>
      <c r="L96" s="19">
        <f t="shared" si="5"/>
        <v>630</v>
      </c>
      <c r="M96" s="12"/>
      <c r="O96" s="21"/>
      <c r="P96" s="1"/>
      <c r="Q96" s="22"/>
      <c r="R96" s="21"/>
    </row>
    <row r="97" ht="23.1" customHeight="1" spans="1:18">
      <c r="A97" s="8">
        <f>SUBTOTAL(3,B$3:B97)</f>
        <v>95</v>
      </c>
      <c r="B97" s="9" t="s">
        <v>46</v>
      </c>
      <c r="C97" s="10">
        <v>0.0296998515007425</v>
      </c>
      <c r="D97" s="8"/>
      <c r="E97" s="8"/>
      <c r="F97" s="8"/>
      <c r="G97" s="8"/>
      <c r="H97" s="8"/>
      <c r="I97" s="17"/>
      <c r="J97" s="18"/>
      <c r="K97" s="19">
        <f>ROUND(C97,3)*2800</f>
        <v>84</v>
      </c>
      <c r="L97" s="19">
        <f t="shared" si="5"/>
        <v>84</v>
      </c>
      <c r="M97" s="9"/>
      <c r="O97" s="21"/>
      <c r="P97" s="1"/>
      <c r="Q97" s="22"/>
      <c r="R97" s="21"/>
    </row>
    <row r="98" ht="23.1" customHeight="1" spans="1:18">
      <c r="A98" s="8">
        <f>SUBTOTAL(3,B$3:B98)</f>
        <v>96</v>
      </c>
      <c r="B98" s="9" t="s">
        <v>46</v>
      </c>
      <c r="C98" s="11">
        <v>0.0479997600012</v>
      </c>
      <c r="D98" s="12"/>
      <c r="E98" s="12"/>
      <c r="F98" s="12"/>
      <c r="G98" s="12"/>
      <c r="H98" s="8"/>
      <c r="I98" s="17"/>
      <c r="J98" s="18"/>
      <c r="K98" s="19">
        <f>ROUND(C98,3)*2800</f>
        <v>134.4</v>
      </c>
      <c r="L98" s="19">
        <f t="shared" si="5"/>
        <v>134.4</v>
      </c>
      <c r="M98" s="12"/>
      <c r="O98" s="21"/>
      <c r="P98" s="1"/>
      <c r="Q98" s="22"/>
      <c r="R98" s="21"/>
    </row>
    <row r="99" ht="23.1" customHeight="1" spans="1:18">
      <c r="A99" s="8">
        <f>SUBTOTAL(3,B$3:B99)</f>
        <v>97</v>
      </c>
      <c r="B99" s="9" t="s">
        <v>47</v>
      </c>
      <c r="C99" s="13">
        <v>0.175</v>
      </c>
      <c r="D99" s="8"/>
      <c r="E99" s="8"/>
      <c r="F99" s="8"/>
      <c r="G99" s="8"/>
      <c r="H99" s="8"/>
      <c r="I99" s="17">
        <f>ROUND(C99,3)*3000</f>
        <v>525</v>
      </c>
      <c r="J99" s="18"/>
      <c r="K99" s="19"/>
      <c r="L99" s="19">
        <f t="shared" si="5"/>
        <v>525</v>
      </c>
      <c r="M99" s="9"/>
      <c r="O99" s="21"/>
      <c r="P99" s="1"/>
      <c r="Q99" s="22"/>
      <c r="R99" s="21"/>
    </row>
    <row r="100" ht="23.1" customHeight="1" spans="1:18">
      <c r="A100" s="8">
        <f>SUBTOTAL(3,B$3:B100)</f>
        <v>98</v>
      </c>
      <c r="B100" s="9" t="s">
        <v>47</v>
      </c>
      <c r="C100" s="10">
        <v>0.073</v>
      </c>
      <c r="D100" s="10"/>
      <c r="E100" s="8"/>
      <c r="F100" s="8"/>
      <c r="G100" s="8"/>
      <c r="H100" s="8"/>
      <c r="I100" s="17">
        <f>ROUND(C100,3)*3000</f>
        <v>219</v>
      </c>
      <c r="J100" s="18"/>
      <c r="K100" s="19"/>
      <c r="L100" s="19">
        <f t="shared" si="5"/>
        <v>219</v>
      </c>
      <c r="M100" s="9"/>
      <c r="O100" s="21"/>
      <c r="P100" s="1"/>
      <c r="Q100" s="22"/>
      <c r="R100" s="21"/>
    </row>
    <row r="101" ht="23.1" customHeight="1" spans="1:18">
      <c r="A101" s="8">
        <f>SUBTOTAL(3,B$3:B101)</f>
        <v>99</v>
      </c>
      <c r="B101" s="24" t="s">
        <v>47</v>
      </c>
      <c r="C101" s="10">
        <v>0.216</v>
      </c>
      <c r="D101" s="10"/>
      <c r="E101" s="8"/>
      <c r="F101" s="8"/>
      <c r="G101" s="8"/>
      <c r="H101" s="8"/>
      <c r="I101" s="17">
        <f>ROUND(C101,3)*3000</f>
        <v>648</v>
      </c>
      <c r="J101" s="18"/>
      <c r="K101" s="19"/>
      <c r="L101" s="19">
        <f t="shared" si="5"/>
        <v>648</v>
      </c>
      <c r="M101" s="9"/>
      <c r="O101" s="21"/>
      <c r="P101" s="1"/>
      <c r="Q101" s="22"/>
      <c r="R101" s="21"/>
    </row>
    <row r="102" ht="23.1" customHeight="1" spans="1:18">
      <c r="A102" s="8">
        <f>SUBTOTAL(3,B$3:B102)</f>
        <v>100</v>
      </c>
      <c r="B102" s="9" t="s">
        <v>48</v>
      </c>
      <c r="C102" s="10">
        <v>0.1</v>
      </c>
      <c r="D102" s="8"/>
      <c r="E102" s="8"/>
      <c r="F102" s="8"/>
      <c r="G102" s="8"/>
      <c r="H102" s="8"/>
      <c r="I102" s="17"/>
      <c r="J102" s="18"/>
      <c r="K102" s="19">
        <f>ROUND(C102,3)*2800</f>
        <v>280</v>
      </c>
      <c r="L102" s="19">
        <f t="shared" ref="L102:L126" si="9">SUM(D102:K102)</f>
        <v>280</v>
      </c>
      <c r="M102" s="9"/>
      <c r="O102" s="21"/>
      <c r="P102" s="1"/>
      <c r="Q102" s="22"/>
      <c r="R102" s="21"/>
    </row>
    <row r="103" ht="23.1" customHeight="1" spans="1:18">
      <c r="A103" s="8">
        <f>SUBTOTAL(3,B$3:B103)</f>
        <v>101</v>
      </c>
      <c r="B103" s="9" t="s">
        <v>48</v>
      </c>
      <c r="C103" s="10">
        <v>0.1</v>
      </c>
      <c r="D103" s="8"/>
      <c r="E103" s="8"/>
      <c r="F103" s="8"/>
      <c r="G103" s="8"/>
      <c r="H103" s="8"/>
      <c r="I103" s="17"/>
      <c r="J103" s="18"/>
      <c r="K103" s="19">
        <f>ROUND(C103,3)*2800</f>
        <v>280</v>
      </c>
      <c r="L103" s="19">
        <f t="shared" si="9"/>
        <v>280</v>
      </c>
      <c r="M103" s="9"/>
      <c r="O103" s="21"/>
      <c r="P103" s="1"/>
      <c r="Q103" s="22"/>
      <c r="R103" s="21"/>
    </row>
    <row r="104" ht="23.1" customHeight="1" spans="1:18">
      <c r="A104" s="8">
        <f>SUBTOTAL(3,B$3:B104)</f>
        <v>102</v>
      </c>
      <c r="B104" s="9" t="s">
        <v>48</v>
      </c>
      <c r="C104" s="10">
        <v>0.05</v>
      </c>
      <c r="D104" s="8"/>
      <c r="E104" s="8"/>
      <c r="F104" s="8"/>
      <c r="G104" s="8"/>
      <c r="H104" s="8"/>
      <c r="I104" s="17"/>
      <c r="J104" s="18"/>
      <c r="K104" s="19">
        <f>ROUND(C104,3)*2800</f>
        <v>140</v>
      </c>
      <c r="L104" s="19">
        <f t="shared" si="9"/>
        <v>140</v>
      </c>
      <c r="M104" s="9"/>
      <c r="O104" s="21"/>
      <c r="P104" s="1"/>
      <c r="Q104" s="22"/>
      <c r="R104" s="21"/>
    </row>
    <row r="105" ht="23.1" customHeight="1" spans="1:18">
      <c r="A105" s="8">
        <f>SUBTOTAL(3,B$3:B105)</f>
        <v>103</v>
      </c>
      <c r="B105" s="9" t="s">
        <v>48</v>
      </c>
      <c r="C105" s="10">
        <v>0.16</v>
      </c>
      <c r="D105" s="8"/>
      <c r="E105" s="8"/>
      <c r="F105" s="8">
        <v>100</v>
      </c>
      <c r="G105" s="8"/>
      <c r="H105" s="8"/>
      <c r="I105" s="17"/>
      <c r="J105" s="18"/>
      <c r="K105" s="19">
        <f>ROUND(C105,3)*2800</f>
        <v>448</v>
      </c>
      <c r="L105" s="19">
        <f t="shared" si="9"/>
        <v>548</v>
      </c>
      <c r="M105" s="9"/>
      <c r="O105" s="21"/>
      <c r="P105" s="1"/>
      <c r="Q105" s="22"/>
      <c r="R105" s="21"/>
    </row>
    <row r="106" ht="23.1" customHeight="1" spans="1:18">
      <c r="A106" s="8">
        <f>SUBTOTAL(3,B$3:B106)</f>
        <v>104</v>
      </c>
      <c r="B106" s="9" t="s">
        <v>49</v>
      </c>
      <c r="C106" s="10">
        <v>0.0199799001004995</v>
      </c>
      <c r="D106" s="8"/>
      <c r="E106" s="8"/>
      <c r="F106" s="8"/>
      <c r="G106" s="8"/>
      <c r="H106" s="8"/>
      <c r="I106" s="17"/>
      <c r="J106" s="18"/>
      <c r="K106" s="19">
        <f t="shared" ref="K106:K111" si="10">ROUND(C106,3)*2800</f>
        <v>56</v>
      </c>
      <c r="L106" s="19">
        <f t="shared" si="9"/>
        <v>56</v>
      </c>
      <c r="M106" s="9"/>
      <c r="O106" s="21"/>
      <c r="P106" s="1"/>
      <c r="Q106" s="22"/>
      <c r="R106" s="21"/>
    </row>
    <row r="107" ht="23.1" customHeight="1" spans="1:18">
      <c r="A107" s="8">
        <f>SUBTOTAL(3,B$3:B107)</f>
        <v>105</v>
      </c>
      <c r="B107" s="9" t="s">
        <v>49</v>
      </c>
      <c r="C107" s="10">
        <v>0.120711896440518</v>
      </c>
      <c r="D107" s="8"/>
      <c r="E107" s="8"/>
      <c r="F107" s="8"/>
      <c r="G107" s="8"/>
      <c r="H107" s="8"/>
      <c r="I107" s="17"/>
      <c r="J107" s="18"/>
      <c r="K107" s="19">
        <f t="shared" si="10"/>
        <v>338.8</v>
      </c>
      <c r="L107" s="19">
        <f t="shared" si="9"/>
        <v>338.8</v>
      </c>
      <c r="M107" s="9"/>
      <c r="O107" s="21"/>
      <c r="P107" s="1"/>
      <c r="Q107" s="22"/>
      <c r="R107" s="21"/>
    </row>
    <row r="108" ht="23.1" customHeight="1" spans="1:18">
      <c r="A108" s="8">
        <f>SUBTOTAL(3,B$3:B108)</f>
        <v>106</v>
      </c>
      <c r="B108" s="9" t="s">
        <v>49</v>
      </c>
      <c r="C108" s="10">
        <v>0.2</v>
      </c>
      <c r="D108" s="8"/>
      <c r="E108" s="8"/>
      <c r="F108" s="8"/>
      <c r="G108" s="8"/>
      <c r="H108" s="8"/>
      <c r="I108" s="17"/>
      <c r="J108" s="18"/>
      <c r="K108" s="19">
        <f t="shared" si="10"/>
        <v>560</v>
      </c>
      <c r="L108" s="19">
        <f t="shared" si="9"/>
        <v>560</v>
      </c>
      <c r="M108" s="9"/>
      <c r="O108" s="21"/>
      <c r="P108" s="1"/>
      <c r="Q108" s="22"/>
      <c r="R108" s="21"/>
    </row>
    <row r="109" ht="23.1" customHeight="1" spans="1:18">
      <c r="A109" s="8">
        <f>SUBTOTAL(3,B$3:B109)</f>
        <v>107</v>
      </c>
      <c r="B109" s="9" t="s">
        <v>49</v>
      </c>
      <c r="C109" s="10">
        <v>0.0883645581772091</v>
      </c>
      <c r="D109" s="8"/>
      <c r="E109" s="8"/>
      <c r="F109" s="8"/>
      <c r="G109" s="8"/>
      <c r="H109" s="8"/>
      <c r="I109" s="17"/>
      <c r="J109" s="18"/>
      <c r="K109" s="19">
        <f t="shared" si="10"/>
        <v>246.4</v>
      </c>
      <c r="L109" s="19">
        <f t="shared" si="9"/>
        <v>246.4</v>
      </c>
      <c r="M109" s="9"/>
      <c r="O109" s="21"/>
      <c r="P109" s="1"/>
      <c r="Q109" s="22"/>
      <c r="R109" s="21"/>
    </row>
    <row r="110" ht="23.1" customHeight="1" spans="1:18">
      <c r="A110" s="8">
        <f>SUBTOTAL(3,B$3:B110)</f>
        <v>108</v>
      </c>
      <c r="B110" s="9" t="s">
        <v>50</v>
      </c>
      <c r="C110" s="10">
        <v>0.0351448242758786</v>
      </c>
      <c r="D110" s="8"/>
      <c r="E110" s="8"/>
      <c r="F110" s="8"/>
      <c r="G110" s="8"/>
      <c r="H110" s="8"/>
      <c r="I110" s="17">
        <f>ROUND(C110,3)*3000</f>
        <v>105</v>
      </c>
      <c r="J110" s="18"/>
      <c r="K110" s="19">
        <f t="shared" si="10"/>
        <v>98</v>
      </c>
      <c r="L110" s="19">
        <f t="shared" si="9"/>
        <v>203</v>
      </c>
      <c r="M110" s="9"/>
      <c r="O110" s="21"/>
      <c r="P110" s="1"/>
      <c r="Q110" s="22"/>
      <c r="R110" s="21"/>
    </row>
    <row r="111" ht="23.1" customHeight="1" spans="1:18">
      <c r="A111" s="8">
        <f>SUBTOTAL(3,B$3:B111)</f>
        <v>109</v>
      </c>
      <c r="B111" s="9" t="s">
        <v>50</v>
      </c>
      <c r="C111" s="11">
        <v>0.04</v>
      </c>
      <c r="D111" s="12"/>
      <c r="E111" s="12"/>
      <c r="F111" s="12"/>
      <c r="G111" s="12"/>
      <c r="H111" s="8"/>
      <c r="I111" s="17">
        <f>ROUND(C111,3)*3000</f>
        <v>120</v>
      </c>
      <c r="J111" s="18"/>
      <c r="K111" s="19">
        <f t="shared" si="10"/>
        <v>112</v>
      </c>
      <c r="L111" s="19">
        <f t="shared" si="9"/>
        <v>232</v>
      </c>
      <c r="M111" s="12"/>
      <c r="O111" s="21"/>
      <c r="P111" s="1"/>
      <c r="Q111" s="22"/>
      <c r="R111" s="21"/>
    </row>
    <row r="112" ht="23.1" customHeight="1" spans="1:18">
      <c r="A112" s="8">
        <f>SUBTOTAL(3,B$3:B112)</f>
        <v>110</v>
      </c>
      <c r="B112" s="9" t="s">
        <v>51</v>
      </c>
      <c r="C112" s="11">
        <v>0.204</v>
      </c>
      <c r="D112" s="12"/>
      <c r="E112" s="12"/>
      <c r="F112" s="12"/>
      <c r="G112" s="12"/>
      <c r="H112" s="8">
        <f>ROUND(C112,3)*5000</f>
        <v>1020</v>
      </c>
      <c r="I112" s="17">
        <f>ROUND(C112,3)*3000</f>
        <v>612</v>
      </c>
      <c r="J112" s="18"/>
      <c r="K112" s="19"/>
      <c r="L112" s="19">
        <f t="shared" si="9"/>
        <v>1632</v>
      </c>
      <c r="M112" s="12"/>
      <c r="O112" s="21"/>
      <c r="P112" s="1"/>
      <c r="Q112" s="22"/>
      <c r="R112" s="21"/>
    </row>
    <row r="113" ht="23.1" customHeight="1" spans="1:18">
      <c r="A113" s="8">
        <f>SUBTOTAL(3,B$3:B113)</f>
        <v>111</v>
      </c>
      <c r="B113" s="9" t="s">
        <v>51</v>
      </c>
      <c r="C113" s="25">
        <v>0.151</v>
      </c>
      <c r="D113" s="12"/>
      <c r="E113" s="12"/>
      <c r="F113" s="12"/>
      <c r="G113" s="12"/>
      <c r="H113" s="8"/>
      <c r="I113" s="17">
        <f>ROUND(C113,3)*3000</f>
        <v>453</v>
      </c>
      <c r="J113" s="18"/>
      <c r="K113" s="19"/>
      <c r="L113" s="19">
        <f t="shared" si="9"/>
        <v>453</v>
      </c>
      <c r="M113" s="12"/>
      <c r="O113" s="21"/>
      <c r="P113" s="1"/>
      <c r="Q113" s="22"/>
      <c r="R113" s="21"/>
    </row>
    <row r="114" ht="23.1" customHeight="1" spans="1:18">
      <c r="A114" s="8">
        <f>SUBTOTAL(3,B$3:B114)</f>
        <v>112</v>
      </c>
      <c r="B114" s="9" t="s">
        <v>52</v>
      </c>
      <c r="C114" s="11">
        <v>0.083</v>
      </c>
      <c r="D114" s="12"/>
      <c r="E114" s="12"/>
      <c r="F114" s="12">
        <v>200</v>
      </c>
      <c r="G114" s="12"/>
      <c r="H114" s="8"/>
      <c r="I114" s="17">
        <f>ROUND(C114,3)*3000</f>
        <v>249</v>
      </c>
      <c r="J114" s="18">
        <v>800</v>
      </c>
      <c r="K114" s="19">
        <f>ROUND(C114,3)*2800</f>
        <v>232.4</v>
      </c>
      <c r="L114" s="19">
        <f t="shared" si="9"/>
        <v>1481.4</v>
      </c>
      <c r="M114" s="12" t="s">
        <v>53</v>
      </c>
      <c r="O114" s="21"/>
      <c r="P114" s="1"/>
      <c r="Q114" s="22"/>
      <c r="R114" s="21"/>
    </row>
    <row r="115" ht="23.1" customHeight="1" spans="1:18">
      <c r="A115" s="8">
        <f>SUBTOTAL(3,B$3:B115)</f>
        <v>113</v>
      </c>
      <c r="B115" s="9" t="s">
        <v>52</v>
      </c>
      <c r="C115" s="11">
        <v>0.043</v>
      </c>
      <c r="D115" s="12"/>
      <c r="E115" s="12"/>
      <c r="F115" s="12">
        <v>100</v>
      </c>
      <c r="G115" s="12"/>
      <c r="H115" s="8"/>
      <c r="I115" s="17"/>
      <c r="J115" s="18"/>
      <c r="K115" s="19">
        <f>ROUND(C115,3)*2800</f>
        <v>120.4</v>
      </c>
      <c r="L115" s="19">
        <f t="shared" si="9"/>
        <v>220.4</v>
      </c>
      <c r="M115" s="12"/>
      <c r="O115" s="21"/>
      <c r="P115" s="1"/>
      <c r="Q115" s="22"/>
      <c r="R115" s="21"/>
    </row>
    <row r="116" ht="23.1" customHeight="1" spans="1:18">
      <c r="A116" s="8">
        <f>SUBTOTAL(3,B$3:B116)</f>
        <v>114</v>
      </c>
      <c r="B116" s="9" t="s">
        <v>54</v>
      </c>
      <c r="C116" s="10">
        <v>0.064</v>
      </c>
      <c r="D116" s="8"/>
      <c r="E116" s="8"/>
      <c r="F116" s="8"/>
      <c r="G116" s="8"/>
      <c r="H116" s="8"/>
      <c r="I116" s="17">
        <f>ROUND(C116,3)*3000</f>
        <v>192</v>
      </c>
      <c r="J116" s="18"/>
      <c r="K116" s="19"/>
      <c r="L116" s="19">
        <f t="shared" si="9"/>
        <v>192</v>
      </c>
      <c r="M116" s="9"/>
      <c r="O116" s="21"/>
      <c r="P116" s="1"/>
      <c r="Q116" s="22"/>
      <c r="R116" s="21"/>
    </row>
    <row r="117" ht="23.1" customHeight="1" spans="1:18">
      <c r="A117" s="8">
        <f>SUBTOTAL(3,B$3:B117)</f>
        <v>115</v>
      </c>
      <c r="B117" s="9" t="s">
        <v>54</v>
      </c>
      <c r="C117" s="10">
        <v>0.122</v>
      </c>
      <c r="D117" s="8"/>
      <c r="E117" s="8"/>
      <c r="F117" s="8"/>
      <c r="G117" s="8"/>
      <c r="H117" s="8"/>
      <c r="I117" s="17">
        <f>ROUND(C117,3)*3000</f>
        <v>366</v>
      </c>
      <c r="J117" s="18"/>
      <c r="K117" s="19"/>
      <c r="L117" s="19">
        <f t="shared" si="9"/>
        <v>366</v>
      </c>
      <c r="M117" s="9"/>
      <c r="O117" s="21"/>
      <c r="P117" s="1"/>
      <c r="Q117" s="22"/>
      <c r="R117" s="21"/>
    </row>
    <row r="118" ht="23" customHeight="1" spans="1:18">
      <c r="A118" s="8">
        <f>SUBTOTAL(3,B$3:B118)</f>
        <v>116</v>
      </c>
      <c r="B118" s="9" t="s">
        <v>54</v>
      </c>
      <c r="C118" s="10">
        <v>0.085</v>
      </c>
      <c r="D118" s="8"/>
      <c r="E118" s="8"/>
      <c r="F118" s="8"/>
      <c r="G118" s="8"/>
      <c r="H118" s="8"/>
      <c r="I118" s="17">
        <f>ROUND(C118,3)*3000</f>
        <v>255</v>
      </c>
      <c r="J118" s="18"/>
      <c r="K118" s="19"/>
      <c r="L118" s="19">
        <f t="shared" si="9"/>
        <v>255</v>
      </c>
      <c r="M118" s="9"/>
      <c r="O118" s="21"/>
      <c r="P118" s="1"/>
      <c r="Q118" s="22"/>
      <c r="R118" s="21"/>
    </row>
    <row r="119" ht="23" customHeight="1" spans="1:18">
      <c r="A119" s="8">
        <f>SUBTOTAL(3,B$3:B119)</f>
        <v>117</v>
      </c>
      <c r="B119" s="26" t="s">
        <v>54</v>
      </c>
      <c r="C119" s="10">
        <v>0.0374848125759371</v>
      </c>
      <c r="D119" s="8">
        <v>400</v>
      </c>
      <c r="E119" s="8"/>
      <c r="F119" s="8"/>
      <c r="G119" s="8"/>
      <c r="H119" s="8"/>
      <c r="I119" s="17">
        <f>ROUND(C119,3)*3000</f>
        <v>111</v>
      </c>
      <c r="J119" s="18"/>
      <c r="K119" s="19">
        <f>ROUND(C119,3)*2800</f>
        <v>103.6</v>
      </c>
      <c r="L119" s="19">
        <f t="shared" si="9"/>
        <v>614.6</v>
      </c>
      <c r="M119" s="9"/>
      <c r="O119" s="21"/>
      <c r="P119" s="1"/>
      <c r="Q119" s="22"/>
      <c r="R119" s="21"/>
    </row>
    <row r="120" ht="23" customHeight="1" spans="1:18">
      <c r="A120" s="8">
        <f>SUBTOTAL(3,B$3:B120)</f>
        <v>118</v>
      </c>
      <c r="B120" s="9" t="s">
        <v>54</v>
      </c>
      <c r="C120" s="10">
        <v>0.0727496362518187</v>
      </c>
      <c r="D120" s="8">
        <v>800</v>
      </c>
      <c r="E120" s="8"/>
      <c r="F120" s="8"/>
      <c r="G120" s="8"/>
      <c r="H120" s="8"/>
      <c r="I120" s="17"/>
      <c r="J120" s="18"/>
      <c r="K120" s="19">
        <f>ROUND(C120,3)*2800</f>
        <v>204.4</v>
      </c>
      <c r="L120" s="19">
        <f t="shared" si="9"/>
        <v>1004.4</v>
      </c>
      <c r="M120" s="9"/>
      <c r="O120" s="21"/>
      <c r="P120" s="1"/>
      <c r="Q120" s="22"/>
      <c r="R120" s="21"/>
    </row>
    <row r="121" ht="23" customHeight="1" spans="1:18">
      <c r="A121" s="8">
        <f>SUBTOTAL(3,B$3:B121)</f>
        <v>119</v>
      </c>
      <c r="B121" s="9" t="s">
        <v>54</v>
      </c>
      <c r="C121" s="10">
        <v>0.025</v>
      </c>
      <c r="D121" s="13"/>
      <c r="E121" s="8"/>
      <c r="F121" s="8"/>
      <c r="G121" s="8"/>
      <c r="H121" s="8"/>
      <c r="I121" s="17">
        <f>ROUND(C121,3)*3000</f>
        <v>75</v>
      </c>
      <c r="J121" s="18"/>
      <c r="K121" s="19"/>
      <c r="L121" s="19">
        <f t="shared" si="9"/>
        <v>75</v>
      </c>
      <c r="M121" s="9"/>
      <c r="O121" s="21"/>
      <c r="P121" s="1"/>
      <c r="Q121" s="22"/>
      <c r="R121" s="21"/>
    </row>
    <row r="122" ht="23" customHeight="1" spans="1:18">
      <c r="A122" s="8">
        <f>SUBTOTAL(3,B$3:B122)</f>
        <v>120</v>
      </c>
      <c r="B122" s="9" t="s">
        <v>55</v>
      </c>
      <c r="C122" s="10">
        <v>0.05039974800126</v>
      </c>
      <c r="D122" s="8"/>
      <c r="E122" s="8"/>
      <c r="F122" s="8"/>
      <c r="G122" s="8"/>
      <c r="H122" s="8">
        <f>ROUND(C122,3)*5000</f>
        <v>250</v>
      </c>
      <c r="I122" s="17"/>
      <c r="J122" s="18"/>
      <c r="K122" s="19">
        <f>ROUND(C122,3)*2800</f>
        <v>140</v>
      </c>
      <c r="L122" s="19">
        <f t="shared" si="9"/>
        <v>390</v>
      </c>
      <c r="M122" s="9"/>
      <c r="O122" s="21"/>
      <c r="P122" s="1"/>
      <c r="Q122" s="22"/>
      <c r="R122" s="21"/>
    </row>
    <row r="123" ht="23" customHeight="1" spans="1:18">
      <c r="A123" s="8">
        <f>SUBTOTAL(3,B$3:B123)</f>
        <v>121</v>
      </c>
      <c r="B123" s="26" t="s">
        <v>56</v>
      </c>
      <c r="C123" s="10">
        <v>0.3</v>
      </c>
      <c r="D123" s="8"/>
      <c r="E123" s="8"/>
      <c r="F123" s="8">
        <v>1080</v>
      </c>
      <c r="G123" s="8"/>
      <c r="H123" s="8"/>
      <c r="I123" s="17"/>
      <c r="J123" s="18"/>
      <c r="K123" s="19">
        <f>ROUND(C123,3)*2800</f>
        <v>840</v>
      </c>
      <c r="L123" s="19">
        <f t="shared" si="9"/>
        <v>1920</v>
      </c>
      <c r="M123" s="9"/>
      <c r="O123" s="21"/>
      <c r="P123" s="1"/>
      <c r="Q123" s="22"/>
      <c r="R123" s="21"/>
    </row>
    <row r="124" ht="23" customHeight="1" spans="1:18">
      <c r="A124" s="8">
        <f>SUBTOTAL(3,B$3:B124)</f>
        <v>122</v>
      </c>
      <c r="B124" s="26" t="s">
        <v>56</v>
      </c>
      <c r="C124" s="10">
        <v>0.151</v>
      </c>
      <c r="D124" s="8"/>
      <c r="E124" s="8"/>
      <c r="F124" s="8"/>
      <c r="G124" s="8"/>
      <c r="H124" s="8"/>
      <c r="I124" s="17"/>
      <c r="J124" s="18"/>
      <c r="K124" s="19">
        <f>ROUND(C124,3)*2800</f>
        <v>422.8</v>
      </c>
      <c r="L124" s="19">
        <f t="shared" si="9"/>
        <v>422.8</v>
      </c>
      <c r="M124" s="9"/>
      <c r="O124" s="21"/>
      <c r="P124" s="1"/>
      <c r="Q124" s="22"/>
      <c r="R124" s="21"/>
    </row>
    <row r="125" ht="23" customHeight="1" spans="1:18">
      <c r="A125" s="8">
        <f>SUBTOTAL(3,B$3:B125)</f>
        <v>123</v>
      </c>
      <c r="B125" s="26" t="s">
        <v>57</v>
      </c>
      <c r="C125" s="10">
        <v>0.07</v>
      </c>
      <c r="D125" s="8"/>
      <c r="E125" s="8">
        <v>1000</v>
      </c>
      <c r="F125" s="8">
        <v>350</v>
      </c>
      <c r="G125" s="8"/>
      <c r="H125" s="8"/>
      <c r="I125" s="17"/>
      <c r="J125" s="18"/>
      <c r="K125" s="19">
        <f>ROUND(C125,3)*2800</f>
        <v>196</v>
      </c>
      <c r="L125" s="19">
        <f t="shared" si="9"/>
        <v>1546</v>
      </c>
      <c r="M125" s="9"/>
      <c r="O125" s="21"/>
      <c r="P125" s="1"/>
      <c r="Q125" s="22"/>
      <c r="R125" s="21"/>
    </row>
    <row r="126" ht="23" customHeight="1" spans="1:18">
      <c r="A126" s="8">
        <f>SUBTOTAL(3,B$3:B126)</f>
        <v>124</v>
      </c>
      <c r="B126" s="26" t="s">
        <v>58</v>
      </c>
      <c r="C126" s="10">
        <v>0.1</v>
      </c>
      <c r="D126" s="8"/>
      <c r="E126" s="8">
        <v>2000</v>
      </c>
      <c r="F126" s="8">
        <v>700</v>
      </c>
      <c r="G126" s="8"/>
      <c r="H126" s="8"/>
      <c r="I126" s="17"/>
      <c r="J126" s="18">
        <v>500</v>
      </c>
      <c r="K126" s="19">
        <f>ROUND(C126,3)*2800</f>
        <v>280</v>
      </c>
      <c r="L126" s="19">
        <f t="shared" si="9"/>
        <v>3480</v>
      </c>
      <c r="M126" s="9" t="s">
        <v>16</v>
      </c>
      <c r="O126" s="21"/>
      <c r="P126" s="1"/>
      <c r="Q126" s="22"/>
      <c r="R126" s="21"/>
    </row>
    <row r="127" ht="27" customHeight="1" spans="1:18">
      <c r="A127" s="27" t="s">
        <v>59</v>
      </c>
      <c r="B127" s="28"/>
      <c r="C127" s="13">
        <f>K127/2800</f>
        <v>10.281</v>
      </c>
      <c r="D127" s="8">
        <f>SUBTOTAL(9,D3:D122)</f>
        <v>2240</v>
      </c>
      <c r="E127" s="17">
        <f>SUM(E3:E126)</f>
        <v>36300</v>
      </c>
      <c r="F127" s="17">
        <f>SUM(F3:F126)</f>
        <v>6030</v>
      </c>
      <c r="G127" s="17">
        <f>SUBTOTAL(9,G3:G122)</f>
        <v>0</v>
      </c>
      <c r="H127" s="17">
        <f>SUBTOTAL(9,H3:H122)</f>
        <v>5295</v>
      </c>
      <c r="I127" s="17">
        <f>SUBTOTAL(9,I3:I122)</f>
        <v>12447</v>
      </c>
      <c r="J127" s="17">
        <f>SUM(J3:J126)</f>
        <v>5800</v>
      </c>
      <c r="K127" s="17">
        <f>SUM(K3:K126)</f>
        <v>28786.8</v>
      </c>
      <c r="L127" s="17">
        <f>SUM(L3:L126)</f>
        <v>96898.8</v>
      </c>
      <c r="M127" s="8"/>
      <c r="O127" s="21"/>
      <c r="P127" s="1"/>
      <c r="Q127" s="22"/>
      <c r="R127" s="21"/>
    </row>
    <row r="128" ht="41" customHeight="1" spans="1:18">
      <c r="A128" s="29" t="s">
        <v>60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O128" s="21"/>
      <c r="P128" s="1"/>
      <c r="Q128" s="22"/>
      <c r="R128" s="21"/>
    </row>
    <row r="129" spans="1:1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</sheetData>
  <autoFilter ref="A2:M128">
    <extLst/>
  </autoFilter>
  <sortState ref="A3:M120">
    <sortCondition ref="B3:B120"/>
  </sortState>
  <mergeCells count="3">
    <mergeCell ref="A1:M1"/>
    <mergeCell ref="A128:M128"/>
    <mergeCell ref="A129:M129"/>
  </mergeCells>
  <pageMargins left="0.748031496062992" right="0.748031496062992" top="0.984251968503937" bottom="0.984251968503937" header="0.511811023622047" footer="0.511811023622047"/>
  <pageSetup paperSize="9" scale="9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2018-09-30T07:49:00Z</dcterms:created>
  <cp:lastPrinted>2020-01-14T01:33:00Z</cp:lastPrinted>
  <dcterms:modified xsi:type="dcterms:W3CDTF">2020-08-28T03:04:20Z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11</vt:lpwstr>
  </property>
</Properties>
</file>