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" sheetId="1" r:id="rId1"/>
    <sheet name="Sheet1" sheetId="2" r:id="rId2"/>
  </sheets>
  <definedNames>
    <definedName name="_xlnm._FilterDatabase" localSheetId="0" hidden="1">'明细'!$A$2:$M$25</definedName>
  </definedNames>
  <calcPr fullCalcOnLoad="1"/>
</workbook>
</file>

<file path=xl/sharedStrings.xml><?xml version="1.0" encoding="utf-8"?>
<sst xmlns="http://schemas.openxmlformats.org/spreadsheetml/2006/main" count="42" uniqueCount="35">
  <si>
    <t>兴宁市龙田镇龙盘村垦造水田租金、果木等补偿公示表</t>
  </si>
  <si>
    <t>序号</t>
  </si>
  <si>
    <t>农户姓名</t>
  </si>
  <si>
    <t>面积（亩）</t>
  </si>
  <si>
    <t>李树</t>
  </si>
  <si>
    <t>龙眼树</t>
  </si>
  <si>
    <t>杂树</t>
  </si>
  <si>
    <t>枇杷树</t>
  </si>
  <si>
    <t>蕉树</t>
  </si>
  <si>
    <t>蔬菜</t>
  </si>
  <si>
    <t>其它</t>
  </si>
  <si>
    <t>租金（700元/亩/共四年）</t>
  </si>
  <si>
    <t>合计金额</t>
  </si>
  <si>
    <t>备注</t>
  </si>
  <si>
    <t>罗全英</t>
  </si>
  <si>
    <t>袁新才</t>
  </si>
  <si>
    <t>豆角</t>
  </si>
  <si>
    <t>傅裕兰</t>
  </si>
  <si>
    <t>粪池1只</t>
  </si>
  <si>
    <t>袁迎波</t>
  </si>
  <si>
    <t>钟龙霞</t>
  </si>
  <si>
    <t>陈思妹</t>
  </si>
  <si>
    <t>陈利珍</t>
  </si>
  <si>
    <t>林小霞</t>
  </si>
  <si>
    <t>罗宪平</t>
  </si>
  <si>
    <t>陈思英</t>
  </si>
  <si>
    <t>水井1只</t>
  </si>
  <si>
    <t>袁玉招</t>
  </si>
  <si>
    <t>袁宏安</t>
  </si>
  <si>
    <t>张桂招</t>
  </si>
  <si>
    <t>练品英</t>
  </si>
  <si>
    <t>水井1只、粪池1只</t>
  </si>
  <si>
    <t>袁新朋</t>
  </si>
  <si>
    <t>合计</t>
  </si>
  <si>
    <t>填表单位：龙盘村民委员会                             主管领导：杨文俊                          填表人：黄泉辉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</si>
</sst>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;[Red]0.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2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4" fillId="7" borderId="0" applyNumberFormat="0" applyBorder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6" fillId="4" borderId="5" applyNumberFormat="0" applyAlignment="0" applyProtection="0"/>
    <xf numFmtId="0" fontId="14" fillId="4" borderId="1" applyNumberFormat="0" applyAlignment="0" applyProtection="0"/>
    <xf numFmtId="0" fontId="15" fillId="9" borderId="6" applyNumberFormat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7" applyNumberFormat="0" applyFill="0" applyAlignment="0" applyProtection="0"/>
    <xf numFmtId="0" fontId="5" fillId="0" borderId="8" applyNumberFormat="0" applyFill="0" applyAlignment="0" applyProtection="0"/>
    <xf numFmtId="0" fontId="9" fillId="10" borderId="0" applyNumberFormat="0" applyBorder="0" applyAlignment="0" applyProtection="0"/>
    <xf numFmtId="0" fontId="18" fillId="8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2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 vertical="center" wrapText="1"/>
    </xf>
    <xf numFmtId="0" fontId="0" fillId="18" borderId="0" xfId="0" applyFill="1" applyAlignment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22" fillId="18" borderId="9" xfId="0" applyFont="1" applyFill="1" applyBorder="1" applyAlignment="1">
      <alignment horizontal="center" vertical="center" wrapText="1"/>
    </xf>
    <xf numFmtId="176" fontId="22" fillId="18" borderId="9" xfId="0" applyNumberFormat="1" applyFont="1" applyFill="1" applyBorder="1" applyAlignment="1">
      <alignment horizontal="center" vertical="center" wrapText="1"/>
    </xf>
    <xf numFmtId="49" fontId="22" fillId="18" borderId="9" xfId="0" applyNumberFormat="1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/>
    </xf>
    <xf numFmtId="9" fontId="0" fillId="0" borderId="9" xfId="25" applyFont="1" applyBorder="1" applyAlignment="1">
      <alignment horizontal="center" vertical="center"/>
    </xf>
    <xf numFmtId="176" fontId="0" fillId="18" borderId="9" xfId="0" applyNumberFormat="1" applyFill="1" applyBorder="1" applyAlignment="1">
      <alignment horizontal="center" vertical="center"/>
    </xf>
    <xf numFmtId="176" fontId="0" fillId="18" borderId="9" xfId="0" applyNumberFormat="1" applyFont="1" applyFill="1" applyBorder="1" applyAlignment="1">
      <alignment horizontal="center" vertical="center"/>
    </xf>
    <xf numFmtId="9" fontId="0" fillId="0" borderId="9" xfId="25" applyNumberFormat="1" applyFont="1" applyBorder="1" applyAlignment="1">
      <alignment horizontal="center" vertical="center"/>
    </xf>
    <xf numFmtId="9" fontId="24" fillId="0" borderId="9" xfId="25" applyFont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0" xfId="0" applyFill="1" applyBorder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177" fontId="22" fillId="18" borderId="9" xfId="0" applyNumberFormat="1" applyFont="1" applyFill="1" applyBorder="1" applyAlignment="1">
      <alignment horizontal="center" vertical="center" wrapText="1"/>
    </xf>
    <xf numFmtId="177" fontId="0" fillId="18" borderId="9" xfId="0" applyNumberFormat="1" applyFill="1" applyBorder="1" applyAlignment="1">
      <alignment horizontal="center" vertical="center"/>
    </xf>
    <xf numFmtId="178" fontId="0" fillId="18" borderId="9" xfId="0" applyNumberFormat="1" applyFill="1" applyBorder="1" applyAlignment="1">
      <alignment horizontal="center" vertical="center"/>
    </xf>
    <xf numFmtId="179" fontId="0" fillId="18" borderId="9" xfId="0" applyNumberFormat="1" applyFill="1" applyBorder="1" applyAlignment="1">
      <alignment horizontal="center" vertical="center"/>
    </xf>
    <xf numFmtId="0" fontId="0" fillId="18" borderId="9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49" fontId="22" fillId="18" borderId="0" xfId="0" applyNumberFormat="1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百分比 2 2" xfId="36"/>
    <cellStyle name="标题 1" xfId="37"/>
    <cellStyle name="常规 9" xfId="38"/>
    <cellStyle name="百分比 2 3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4.125" style="3" customWidth="1"/>
    <col min="2" max="2" width="7.875" style="3" customWidth="1"/>
    <col min="3" max="3" width="8.00390625" style="3" customWidth="1"/>
    <col min="4" max="4" width="7.875" style="3" customWidth="1"/>
    <col min="5" max="5" width="7.625" style="3" customWidth="1"/>
    <col min="6" max="6" width="7.375" style="3" customWidth="1"/>
    <col min="7" max="7" width="7.25390625" style="3" customWidth="1"/>
    <col min="8" max="8" width="7.375" style="3" customWidth="1"/>
    <col min="9" max="9" width="9.50390625" style="3" customWidth="1"/>
    <col min="10" max="10" width="8.00390625" style="3" customWidth="1"/>
    <col min="11" max="11" width="9.75390625" style="3" customWidth="1"/>
    <col min="12" max="12" width="10.75390625" style="3" customWidth="1"/>
    <col min="13" max="13" width="24.375" style="3" customWidth="1"/>
    <col min="14" max="16384" width="9.00390625" style="3" customWidth="1"/>
  </cols>
  <sheetData>
    <row r="1" spans="1:13" s="1" customFormat="1" ht="5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48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8" t="s">
        <v>11</v>
      </c>
      <c r="L2" s="5" t="s">
        <v>12</v>
      </c>
      <c r="M2" s="5" t="s">
        <v>13</v>
      </c>
    </row>
    <row r="3" spans="1:13" ht="22.5" customHeight="1">
      <c r="A3" s="8">
        <v>1</v>
      </c>
      <c r="B3" s="9" t="s">
        <v>14</v>
      </c>
      <c r="C3" s="10">
        <v>0.044</v>
      </c>
      <c r="D3" s="8"/>
      <c r="E3" s="8"/>
      <c r="F3" s="8"/>
      <c r="G3" s="8"/>
      <c r="H3" s="8"/>
      <c r="I3" s="19"/>
      <c r="J3" s="20"/>
      <c r="K3" s="21">
        <f aca="true" t="shared" si="0" ref="K3:K8">ROUND(C3,3)*2800</f>
        <v>123.19999999999999</v>
      </c>
      <c r="L3" s="21">
        <f aca="true" t="shared" si="1" ref="L3:L10">SUM(D3:K3)</f>
        <v>123.19999999999999</v>
      </c>
      <c r="M3" s="9"/>
    </row>
    <row r="4" spans="1:13" ht="22.5" customHeight="1">
      <c r="A4" s="8">
        <v>2</v>
      </c>
      <c r="B4" s="9" t="s">
        <v>15</v>
      </c>
      <c r="C4" s="10">
        <v>0.044</v>
      </c>
      <c r="D4" s="8"/>
      <c r="E4" s="8"/>
      <c r="F4" s="8"/>
      <c r="G4" s="8"/>
      <c r="H4" s="8"/>
      <c r="I4" s="19">
        <f>C4*4000</f>
        <v>176</v>
      </c>
      <c r="J4" s="20"/>
      <c r="K4" s="21"/>
      <c r="L4" s="21">
        <f t="shared" si="1"/>
        <v>176</v>
      </c>
      <c r="M4" s="9" t="s">
        <v>16</v>
      </c>
    </row>
    <row r="5" spans="1:13" ht="22.5" customHeight="1">
      <c r="A5" s="8">
        <v>3</v>
      </c>
      <c r="B5" s="9" t="s">
        <v>17</v>
      </c>
      <c r="C5" s="11">
        <v>0.506</v>
      </c>
      <c r="D5" s="8"/>
      <c r="E5" s="8">
        <v>5600</v>
      </c>
      <c r="F5" s="8"/>
      <c r="G5" s="8"/>
      <c r="H5" s="8"/>
      <c r="I5" s="19"/>
      <c r="J5" s="20"/>
      <c r="K5" s="21">
        <f t="shared" si="0"/>
        <v>1416.8</v>
      </c>
      <c r="L5" s="21">
        <f t="shared" si="1"/>
        <v>7016.8</v>
      </c>
      <c r="M5" s="9" t="s">
        <v>18</v>
      </c>
    </row>
    <row r="6" spans="1:13" ht="22.5" customHeight="1">
      <c r="A6" s="8">
        <v>4</v>
      </c>
      <c r="B6" s="9" t="s">
        <v>17</v>
      </c>
      <c r="C6" s="11">
        <v>0.346</v>
      </c>
      <c r="D6" s="8"/>
      <c r="E6" s="8">
        <v>200</v>
      </c>
      <c r="F6" s="8">
        <v>150</v>
      </c>
      <c r="G6" s="8"/>
      <c r="H6" s="8"/>
      <c r="I6" s="19"/>
      <c r="J6" s="20"/>
      <c r="K6" s="21">
        <f t="shared" si="0"/>
        <v>968.8</v>
      </c>
      <c r="L6" s="21">
        <f t="shared" si="1"/>
        <v>1318.8</v>
      </c>
      <c r="M6" s="9"/>
    </row>
    <row r="7" spans="1:13" ht="22.5" customHeight="1">
      <c r="A7" s="8">
        <v>5</v>
      </c>
      <c r="B7" s="9" t="s">
        <v>19</v>
      </c>
      <c r="C7" s="11">
        <v>0.335</v>
      </c>
      <c r="D7" s="8"/>
      <c r="E7" s="8"/>
      <c r="F7" s="8"/>
      <c r="G7" s="8"/>
      <c r="H7" s="8"/>
      <c r="I7" s="19">
        <f>ROUND(C7,3)*3000</f>
        <v>1005.0000000000001</v>
      </c>
      <c r="J7" s="20"/>
      <c r="K7" s="21">
        <f t="shared" si="0"/>
        <v>938</v>
      </c>
      <c r="L7" s="21">
        <f t="shared" si="1"/>
        <v>1943</v>
      </c>
      <c r="M7" s="9"/>
    </row>
    <row r="8" spans="1:13" ht="22.5" customHeight="1">
      <c r="A8" s="8">
        <v>6</v>
      </c>
      <c r="B8" s="12" t="s">
        <v>20</v>
      </c>
      <c r="C8" s="11">
        <v>0.556</v>
      </c>
      <c r="D8" s="8"/>
      <c r="E8" s="8"/>
      <c r="F8" s="8"/>
      <c r="G8" s="8"/>
      <c r="H8" s="8"/>
      <c r="I8" s="19"/>
      <c r="J8" s="20"/>
      <c r="K8" s="21">
        <f t="shared" si="0"/>
        <v>1556.8000000000002</v>
      </c>
      <c r="L8" s="21">
        <f t="shared" si="1"/>
        <v>1556.8000000000002</v>
      </c>
      <c r="M8" s="9"/>
    </row>
    <row r="9" spans="1:13" ht="22.5" customHeight="1">
      <c r="A9" s="8">
        <v>7</v>
      </c>
      <c r="B9" s="9" t="s">
        <v>21</v>
      </c>
      <c r="C9" s="11">
        <v>0.433</v>
      </c>
      <c r="D9" s="8"/>
      <c r="E9" s="8"/>
      <c r="F9" s="8"/>
      <c r="G9" s="8"/>
      <c r="H9" s="8"/>
      <c r="I9" s="19">
        <f>ROUND(C9,3)*3000</f>
        <v>1299</v>
      </c>
      <c r="J9" s="20"/>
      <c r="K9" s="21"/>
      <c r="L9" s="21">
        <f t="shared" si="1"/>
        <v>1299</v>
      </c>
      <c r="M9" s="9"/>
    </row>
    <row r="10" spans="1:13" ht="22.5" customHeight="1">
      <c r="A10" s="8">
        <v>8</v>
      </c>
      <c r="B10" s="9" t="s">
        <v>22</v>
      </c>
      <c r="C10" s="11">
        <v>0.123</v>
      </c>
      <c r="D10" s="8"/>
      <c r="E10" s="8"/>
      <c r="F10" s="8"/>
      <c r="G10" s="8"/>
      <c r="H10" s="8"/>
      <c r="I10" s="19">
        <f>ROUND(C10,3)*3000</f>
        <v>369</v>
      </c>
      <c r="J10" s="20"/>
      <c r="K10" s="21"/>
      <c r="L10" s="21">
        <f t="shared" si="1"/>
        <v>369</v>
      </c>
      <c r="M10" s="9"/>
    </row>
    <row r="11" spans="1:13" ht="22.5" customHeight="1">
      <c r="A11" s="8">
        <v>9</v>
      </c>
      <c r="B11" s="9" t="s">
        <v>23</v>
      </c>
      <c r="C11" s="11">
        <v>0.305</v>
      </c>
      <c r="D11" s="8"/>
      <c r="E11" s="8"/>
      <c r="F11" s="8">
        <v>100</v>
      </c>
      <c r="G11" s="8"/>
      <c r="H11" s="8"/>
      <c r="I11" s="19"/>
      <c r="J11" s="20"/>
      <c r="K11" s="21">
        <f>ROUND(C11,3)*2800</f>
        <v>854</v>
      </c>
      <c r="L11" s="21">
        <f aca="true" t="shared" si="2" ref="L11:L23">SUM(D11:K11)</f>
        <v>954</v>
      </c>
      <c r="M11" s="9"/>
    </row>
    <row r="12" spans="1:13" ht="22.5" customHeight="1">
      <c r="A12" s="8">
        <v>10</v>
      </c>
      <c r="B12" s="9" t="s">
        <v>24</v>
      </c>
      <c r="C12" s="11">
        <v>0.305</v>
      </c>
      <c r="D12" s="8"/>
      <c r="E12" s="8"/>
      <c r="F12" s="8"/>
      <c r="G12" s="8"/>
      <c r="H12" s="8"/>
      <c r="I12" s="19">
        <f>ROUND(C12,3)*3000</f>
        <v>915</v>
      </c>
      <c r="J12" s="20"/>
      <c r="K12" s="21"/>
      <c r="L12" s="21">
        <f t="shared" si="2"/>
        <v>915</v>
      </c>
      <c r="M12" s="9"/>
    </row>
    <row r="13" spans="1:13" ht="22.5" customHeight="1">
      <c r="A13" s="8">
        <v>11</v>
      </c>
      <c r="B13" s="9" t="s">
        <v>25</v>
      </c>
      <c r="C13" s="11"/>
      <c r="D13" s="8"/>
      <c r="E13" s="8"/>
      <c r="F13" s="8"/>
      <c r="G13" s="8"/>
      <c r="H13" s="8"/>
      <c r="I13" s="19"/>
      <c r="J13" s="20">
        <v>500</v>
      </c>
      <c r="K13" s="21"/>
      <c r="L13" s="21">
        <f t="shared" si="2"/>
        <v>500</v>
      </c>
      <c r="M13" s="9" t="s">
        <v>26</v>
      </c>
    </row>
    <row r="14" spans="1:13" ht="22.5" customHeight="1">
      <c r="A14" s="8">
        <v>12</v>
      </c>
      <c r="B14" s="9" t="s">
        <v>23</v>
      </c>
      <c r="C14" s="11">
        <v>0.442</v>
      </c>
      <c r="D14" s="8"/>
      <c r="E14" s="8"/>
      <c r="F14" s="8"/>
      <c r="G14" s="8"/>
      <c r="H14" s="8"/>
      <c r="I14" s="19"/>
      <c r="J14" s="20"/>
      <c r="K14" s="21">
        <f>ROUND(C14,3)*2800</f>
        <v>1237.6</v>
      </c>
      <c r="L14" s="21">
        <f t="shared" si="2"/>
        <v>1237.6</v>
      </c>
      <c r="M14" s="9"/>
    </row>
    <row r="15" spans="1:13" ht="22.5" customHeight="1">
      <c r="A15" s="8">
        <v>13</v>
      </c>
      <c r="B15" s="9" t="s">
        <v>24</v>
      </c>
      <c r="C15" s="11">
        <v>0.442</v>
      </c>
      <c r="D15" s="8"/>
      <c r="E15" s="8"/>
      <c r="F15" s="8"/>
      <c r="G15" s="8"/>
      <c r="H15" s="8"/>
      <c r="I15" s="19">
        <f>ROUND(C15,3)*3000</f>
        <v>1326</v>
      </c>
      <c r="J15" s="20"/>
      <c r="K15" s="21"/>
      <c r="L15" s="21">
        <f t="shared" si="2"/>
        <v>1326</v>
      </c>
      <c r="M15" s="9"/>
    </row>
    <row r="16" spans="1:13" ht="22.5" customHeight="1">
      <c r="A16" s="8">
        <v>14</v>
      </c>
      <c r="B16" s="9" t="s">
        <v>23</v>
      </c>
      <c r="C16" s="11">
        <v>0.091</v>
      </c>
      <c r="D16" s="8"/>
      <c r="E16" s="8"/>
      <c r="F16" s="8"/>
      <c r="G16" s="8"/>
      <c r="H16" s="8"/>
      <c r="I16" s="19"/>
      <c r="J16" s="20"/>
      <c r="K16" s="21">
        <f aca="true" t="shared" si="3" ref="K16:K23">ROUND(C16,3)*2800</f>
        <v>254.79999999999998</v>
      </c>
      <c r="L16" s="21">
        <f t="shared" si="2"/>
        <v>254.79999999999998</v>
      </c>
      <c r="M16" s="9"/>
    </row>
    <row r="17" spans="1:13" ht="22.5" customHeight="1">
      <c r="A17" s="8">
        <v>15</v>
      </c>
      <c r="B17" s="9" t="s">
        <v>24</v>
      </c>
      <c r="C17" s="11">
        <v>0.441</v>
      </c>
      <c r="D17" s="8"/>
      <c r="E17" s="8">
        <v>7500</v>
      </c>
      <c r="F17" s="8">
        <v>200</v>
      </c>
      <c r="G17" s="8">
        <v>3600</v>
      </c>
      <c r="H17" s="8"/>
      <c r="I17" s="19">
        <f>ROUND(C17,3)*3000</f>
        <v>1323</v>
      </c>
      <c r="J17" s="20">
        <v>500</v>
      </c>
      <c r="K17" s="21">
        <f t="shared" si="3"/>
        <v>1234.8</v>
      </c>
      <c r="L17" s="21">
        <f t="shared" si="2"/>
        <v>14357.8</v>
      </c>
      <c r="M17" s="9" t="s">
        <v>18</v>
      </c>
    </row>
    <row r="18" spans="1:13" ht="22.5" customHeight="1">
      <c r="A18" s="8">
        <v>16</v>
      </c>
      <c r="B18" s="13" t="s">
        <v>27</v>
      </c>
      <c r="C18" s="11">
        <v>0.13</v>
      </c>
      <c r="D18" s="8"/>
      <c r="E18" s="8">
        <v>2500</v>
      </c>
      <c r="F18" s="8"/>
      <c r="G18" s="8"/>
      <c r="H18" s="8"/>
      <c r="I18" s="19"/>
      <c r="J18" s="20"/>
      <c r="K18" s="21">
        <f t="shared" si="3"/>
        <v>364</v>
      </c>
      <c r="L18" s="21">
        <f t="shared" si="2"/>
        <v>2864</v>
      </c>
      <c r="M18" s="9"/>
    </row>
    <row r="19" spans="1:13" ht="22.5" customHeight="1">
      <c r="A19" s="8">
        <v>17</v>
      </c>
      <c r="B19" s="9" t="s">
        <v>24</v>
      </c>
      <c r="C19" s="11">
        <v>0.13</v>
      </c>
      <c r="D19" s="8"/>
      <c r="E19" s="8"/>
      <c r="F19" s="8"/>
      <c r="G19" s="8"/>
      <c r="H19" s="8"/>
      <c r="I19" s="19">
        <f>ROUND(C19,3)*3000</f>
        <v>390</v>
      </c>
      <c r="J19" s="20"/>
      <c r="K19" s="21"/>
      <c r="L19" s="21">
        <f t="shared" si="2"/>
        <v>390</v>
      </c>
      <c r="M19" s="9"/>
    </row>
    <row r="20" spans="1:13" ht="22.5" customHeight="1">
      <c r="A20" s="8">
        <v>18</v>
      </c>
      <c r="B20" s="9" t="s">
        <v>28</v>
      </c>
      <c r="C20" s="11">
        <v>0.156</v>
      </c>
      <c r="D20" s="8"/>
      <c r="E20" s="8">
        <v>400</v>
      </c>
      <c r="F20" s="8"/>
      <c r="G20" s="8"/>
      <c r="H20" s="8"/>
      <c r="I20" s="19">
        <f>ROUND(C20,3)*3000</f>
        <v>468</v>
      </c>
      <c r="J20" s="20"/>
      <c r="K20" s="21">
        <f t="shared" si="3"/>
        <v>436.8</v>
      </c>
      <c r="L20" s="21">
        <f t="shared" si="2"/>
        <v>1304.8</v>
      </c>
      <c r="M20" s="9"/>
    </row>
    <row r="21" spans="1:13" ht="22.5" customHeight="1">
      <c r="A21" s="8">
        <v>19</v>
      </c>
      <c r="B21" s="9" t="s">
        <v>29</v>
      </c>
      <c r="C21" s="11">
        <v>0.08</v>
      </c>
      <c r="D21" s="8"/>
      <c r="E21" s="8"/>
      <c r="F21" s="8"/>
      <c r="G21" s="8"/>
      <c r="H21" s="8"/>
      <c r="I21" s="19"/>
      <c r="J21" s="20"/>
      <c r="K21" s="21">
        <f t="shared" si="3"/>
        <v>224</v>
      </c>
      <c r="L21" s="21">
        <f t="shared" si="2"/>
        <v>224</v>
      </c>
      <c r="M21" s="9"/>
    </row>
    <row r="22" spans="1:13" ht="22.5" customHeight="1">
      <c r="A22" s="8">
        <v>20</v>
      </c>
      <c r="B22" s="9" t="s">
        <v>30</v>
      </c>
      <c r="C22" s="11">
        <v>0.337</v>
      </c>
      <c r="D22" s="8"/>
      <c r="E22" s="8"/>
      <c r="F22" s="8"/>
      <c r="G22" s="8"/>
      <c r="H22" s="8"/>
      <c r="I22" s="19"/>
      <c r="J22" s="20">
        <v>1000</v>
      </c>
      <c r="K22" s="21">
        <f t="shared" si="3"/>
        <v>943.6</v>
      </c>
      <c r="L22" s="21">
        <f t="shared" si="2"/>
        <v>1943.6</v>
      </c>
      <c r="M22" s="9" t="s">
        <v>31</v>
      </c>
    </row>
    <row r="23" spans="1:13" ht="22.5" customHeight="1">
      <c r="A23" s="8">
        <v>21</v>
      </c>
      <c r="B23" s="9" t="s">
        <v>32</v>
      </c>
      <c r="C23" s="11">
        <v>0.4</v>
      </c>
      <c r="D23" s="8"/>
      <c r="E23" s="8"/>
      <c r="F23" s="8"/>
      <c r="G23" s="8"/>
      <c r="H23" s="8"/>
      <c r="I23" s="19"/>
      <c r="J23" s="20"/>
      <c r="K23" s="21">
        <f t="shared" si="3"/>
        <v>1120</v>
      </c>
      <c r="L23" s="21">
        <f t="shared" si="2"/>
        <v>1120</v>
      </c>
      <c r="M23" s="9"/>
    </row>
    <row r="24" spans="1:18" ht="27" customHeight="1">
      <c r="A24" s="14" t="s">
        <v>33</v>
      </c>
      <c r="B24" s="15"/>
      <c r="C24" s="10">
        <f>K24/2800</f>
        <v>4.1690000000000005</v>
      </c>
      <c r="D24" s="8">
        <f>SUM(D3:D19)</f>
        <v>0</v>
      </c>
      <c r="E24" s="8">
        <f>SUM(E3:E23)</f>
        <v>16200</v>
      </c>
      <c r="F24" s="8">
        <f>SUM(F3:F23)</f>
        <v>450</v>
      </c>
      <c r="G24" s="8">
        <f>SUM(G3:G23)</f>
        <v>3600</v>
      </c>
      <c r="H24" s="8">
        <f>SUM(H3:H19)</f>
        <v>0</v>
      </c>
      <c r="I24" s="19">
        <f>SUM(I3:I23)</f>
        <v>7271</v>
      </c>
      <c r="J24" s="20">
        <f>SUM(J3:J23)</f>
        <v>2000</v>
      </c>
      <c r="K24" s="21">
        <f>SUM(K3:K23)</f>
        <v>11673.2</v>
      </c>
      <c r="L24" s="19">
        <f>SUM(L3:L23)</f>
        <v>41194.2</v>
      </c>
      <c r="M24" s="22"/>
      <c r="O24" s="23"/>
      <c r="P24" s="1"/>
      <c r="Q24" s="24"/>
      <c r="R24" s="23"/>
    </row>
    <row r="25" spans="1:18" ht="40.5" customHeight="1">
      <c r="A25" s="16" t="s">
        <v>34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O25" s="23"/>
      <c r="P25" s="1"/>
      <c r="Q25" s="24"/>
      <c r="R25" s="23"/>
    </row>
    <row r="26" spans="1:13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sheetProtection/>
  <autoFilter ref="A2:M25"/>
  <mergeCells count="4">
    <mergeCell ref="A1:M1"/>
    <mergeCell ref="A24:B24"/>
    <mergeCell ref="A25:M25"/>
    <mergeCell ref="A26:M26"/>
  </mergeCells>
  <printOptions/>
  <pageMargins left="0.7480314960629921" right="0.7480314960629921" top="0.7479166666666667" bottom="0.8263888888888888" header="0.3145833333333333" footer="0.2361111111111111"/>
  <pageSetup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2020-01-14T01:33:16Z</cp:lastPrinted>
  <dcterms:created xsi:type="dcterms:W3CDTF">2018-09-30T07:49:50Z</dcterms:created>
  <dcterms:modified xsi:type="dcterms:W3CDTF">2020-08-28T02:47:22Z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