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10" firstSheet="2" activeTab="2"/>
  </bookViews>
  <sheets>
    <sheet name="红线内" sheetId="2" r:id="rId1"/>
    <sheet name="只补不征" sheetId="3" r:id="rId2"/>
    <sheet name="周兴村" sheetId="1" r:id="rId3"/>
  </sheets>
  <definedNames>
    <definedName name="_xlnm.Print_Area" localSheetId="2">周兴村!$A$1:$AF$41</definedName>
  </definedNames>
  <calcPr calcId="144525"/>
</workbook>
</file>

<file path=xl/sharedStrings.xml><?xml version="1.0" encoding="utf-8"?>
<sst xmlns="http://schemas.openxmlformats.org/spreadsheetml/2006/main" count="232" uniqueCount="107">
  <si>
    <t>梅龙高铁（兴宁段）径南镇红线内征地补偿款汇总表</t>
  </si>
  <si>
    <r>
      <rPr>
        <sz val="12"/>
        <color theme="1"/>
        <rFont val="宋体"/>
        <charset val="134"/>
      </rPr>
      <t>编号</t>
    </r>
  </si>
  <si>
    <t>姓名</t>
  </si>
  <si>
    <t>协议号</t>
  </si>
  <si>
    <r>
      <rPr>
        <sz val="12"/>
        <color theme="1"/>
        <rFont val="宋体"/>
        <charset val="134"/>
      </rPr>
      <t>水田</t>
    </r>
  </si>
  <si>
    <r>
      <rPr>
        <sz val="12"/>
        <color theme="1"/>
        <rFont val="宋体"/>
        <charset val="134"/>
      </rPr>
      <t>旱地</t>
    </r>
  </si>
  <si>
    <r>
      <rPr>
        <sz val="12"/>
        <color theme="1"/>
        <rFont val="宋体"/>
        <charset val="134"/>
      </rPr>
      <t>鱼塘</t>
    </r>
  </si>
  <si>
    <r>
      <rPr>
        <sz val="12"/>
        <color theme="1"/>
        <rFont val="宋体"/>
        <charset val="134"/>
      </rPr>
      <t>林地</t>
    </r>
  </si>
  <si>
    <r>
      <rPr>
        <sz val="12"/>
        <color theme="1"/>
        <rFont val="宋体"/>
        <charset val="134"/>
      </rPr>
      <t>建设用地</t>
    </r>
  </si>
  <si>
    <r>
      <rPr>
        <sz val="12"/>
        <color theme="1"/>
        <rFont val="宋体"/>
        <charset val="134"/>
      </rPr>
      <t>未利用地</t>
    </r>
  </si>
  <si>
    <r>
      <rPr>
        <sz val="12"/>
        <color theme="1"/>
        <rFont val="宋体"/>
        <charset val="134"/>
      </rPr>
      <t>附着物</t>
    </r>
  </si>
  <si>
    <r>
      <rPr>
        <sz val="12"/>
        <color theme="1"/>
        <rFont val="宋体"/>
        <charset val="134"/>
      </rPr>
      <t>总补偿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金</t>
    </r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宋体"/>
        <charset val="134"/>
      </rPr>
      <t>额</t>
    </r>
  </si>
  <si>
    <r>
      <rPr>
        <sz val="12"/>
        <color theme="1"/>
        <rFont val="宋体"/>
        <charset val="134"/>
      </rPr>
      <t>身份证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号码</t>
    </r>
  </si>
  <si>
    <r>
      <rPr>
        <sz val="12"/>
        <color theme="1"/>
        <rFont val="宋体"/>
        <charset val="134"/>
      </rPr>
      <t>青苗</t>
    </r>
  </si>
  <si>
    <r>
      <rPr>
        <sz val="12"/>
        <color theme="1"/>
        <rFont val="宋体"/>
        <charset val="134"/>
      </rPr>
      <t>构筑物</t>
    </r>
  </si>
  <si>
    <r>
      <rPr>
        <sz val="12"/>
        <color theme="1"/>
        <rFont val="宋体"/>
        <charset val="134"/>
      </rPr>
      <t>坟墓</t>
    </r>
  </si>
  <si>
    <t>开垦费</t>
  </si>
  <si>
    <r>
      <rPr>
        <sz val="12"/>
        <color theme="1"/>
        <rFont val="宋体"/>
        <charset val="134"/>
      </rPr>
      <t>其他</t>
    </r>
  </si>
  <si>
    <r>
      <rPr>
        <sz val="12"/>
        <color theme="1"/>
        <rFont val="宋体"/>
        <charset val="134"/>
      </rPr>
      <t>面积</t>
    </r>
  </si>
  <si>
    <r>
      <rPr>
        <sz val="12"/>
        <color theme="1"/>
        <rFont val="宋体"/>
        <charset val="134"/>
      </rPr>
      <t>单价</t>
    </r>
  </si>
  <si>
    <r>
      <rPr>
        <sz val="12"/>
        <color theme="1"/>
        <rFont val="宋体"/>
        <charset val="134"/>
      </rPr>
      <t>金额</t>
    </r>
  </si>
  <si>
    <t>合计</t>
  </si>
  <si>
    <t>梅龙高铁（兴宁段）径南镇只补不征补偿款汇总表</t>
  </si>
  <si>
    <t>梅龙高铁（兴宁段）刁坊镇周兴村临时租地租金及补偿款汇总</t>
  </si>
  <si>
    <r>
      <rPr>
        <sz val="12"/>
        <color theme="1"/>
        <rFont val="宋体"/>
        <charset val="134"/>
      </rPr>
      <t>姓名</t>
    </r>
  </si>
  <si>
    <r>
      <rPr>
        <sz val="12"/>
        <color theme="1"/>
        <rFont val="宋体"/>
        <charset val="134"/>
      </rPr>
      <t>协议号</t>
    </r>
  </si>
  <si>
    <r>
      <rPr>
        <sz val="12"/>
        <color theme="1"/>
        <rFont val="宋体"/>
        <charset val="134"/>
      </rPr>
      <t>留用地折款</t>
    </r>
  </si>
  <si>
    <t>总金额</t>
  </si>
  <si>
    <t xml:space="preserve">备注 </t>
  </si>
  <si>
    <r>
      <rPr>
        <sz val="12"/>
        <color theme="1"/>
        <rFont val="宋体"/>
        <charset val="134"/>
      </rPr>
      <t>开垦费</t>
    </r>
  </si>
  <si>
    <r>
      <rPr>
        <sz val="12"/>
        <color theme="1"/>
        <rFont val="宋体"/>
        <charset val="134"/>
      </rPr>
      <t>亩</t>
    </r>
  </si>
  <si>
    <r>
      <rPr>
        <sz val="12"/>
        <color theme="1"/>
        <rFont val="宋体"/>
        <charset val="134"/>
      </rPr>
      <t>金额</t>
    </r>
    <r>
      <rPr>
        <sz val="10"/>
        <color theme="1"/>
        <rFont val="宋体"/>
        <charset val="134"/>
      </rPr>
      <t>（两年租金）</t>
    </r>
  </si>
  <si>
    <r>
      <rPr>
        <sz val="12"/>
        <rFont val="宋体"/>
        <charset val="134"/>
      </rPr>
      <t>杨映红</t>
    </r>
  </si>
  <si>
    <t>ZXL001</t>
  </si>
  <si>
    <r>
      <rPr>
        <sz val="12"/>
        <rFont val="宋体"/>
        <charset val="134"/>
      </rPr>
      <t>细杨</t>
    </r>
  </si>
  <si>
    <r>
      <rPr>
        <sz val="12"/>
        <rFont val="宋体"/>
        <charset val="134"/>
      </rPr>
      <t>卢春嫦</t>
    </r>
  </si>
  <si>
    <t>ZXL002</t>
  </si>
  <si>
    <t>441622********7429</t>
  </si>
  <si>
    <r>
      <rPr>
        <sz val="12"/>
        <rFont val="宋体"/>
        <charset val="134"/>
      </rPr>
      <t>何梅英</t>
    </r>
  </si>
  <si>
    <t>ZXL003</t>
  </si>
  <si>
    <t>441425********4841</t>
  </si>
  <si>
    <r>
      <rPr>
        <sz val="12"/>
        <rFont val="宋体"/>
        <charset val="134"/>
      </rPr>
      <t>黄仕英</t>
    </r>
  </si>
  <si>
    <t>ZXL004</t>
  </si>
  <si>
    <t>441425********4860</t>
  </si>
  <si>
    <r>
      <rPr>
        <sz val="12"/>
        <rFont val="宋体"/>
        <charset val="134"/>
      </rPr>
      <t>杨启标</t>
    </r>
  </si>
  <si>
    <t>ZXL005</t>
  </si>
  <si>
    <t>441425********4835</t>
  </si>
  <si>
    <r>
      <rPr>
        <sz val="12"/>
        <rFont val="宋体"/>
        <charset val="134"/>
      </rPr>
      <t>杨力明</t>
    </r>
  </si>
  <si>
    <t>ZXL006</t>
  </si>
  <si>
    <t>441425********4836</t>
  </si>
  <si>
    <r>
      <rPr>
        <sz val="12"/>
        <rFont val="宋体"/>
        <charset val="134"/>
      </rPr>
      <t>黄建芳</t>
    </r>
  </si>
  <si>
    <t>ZXL007</t>
  </si>
  <si>
    <t>441425********488X</t>
  </si>
  <si>
    <r>
      <rPr>
        <sz val="12"/>
        <rFont val="宋体"/>
        <charset val="134"/>
      </rPr>
      <t>胡屋</t>
    </r>
  </si>
  <si>
    <r>
      <rPr>
        <sz val="12"/>
        <rFont val="宋体"/>
        <charset val="134"/>
      </rPr>
      <t>罗福招</t>
    </r>
  </si>
  <si>
    <t>ZXL008</t>
  </si>
  <si>
    <t>441425********4867</t>
  </si>
  <si>
    <r>
      <rPr>
        <sz val="12"/>
        <rFont val="宋体"/>
        <charset val="134"/>
      </rPr>
      <t>胡云华</t>
    </r>
  </si>
  <si>
    <t>ZXL009</t>
  </si>
  <si>
    <t>441425********4833</t>
  </si>
  <si>
    <r>
      <rPr>
        <sz val="12"/>
        <rFont val="宋体"/>
        <charset val="134"/>
      </rPr>
      <t>曾雪琼</t>
    </r>
  </si>
  <si>
    <t>ZXL010</t>
  </si>
  <si>
    <t>441425********4843</t>
  </si>
  <si>
    <r>
      <rPr>
        <sz val="12"/>
        <rFont val="宋体"/>
        <charset val="134"/>
      </rPr>
      <t>胡佛昌</t>
    </r>
  </si>
  <si>
    <t>ZXL011</t>
  </si>
  <si>
    <t>441425********483X</t>
  </si>
  <si>
    <r>
      <rPr>
        <sz val="12"/>
        <rFont val="宋体"/>
        <charset val="134"/>
      </rPr>
      <t>胡启良</t>
    </r>
  </si>
  <si>
    <t>ZXL012</t>
  </si>
  <si>
    <t>441425********4876</t>
  </si>
  <si>
    <r>
      <rPr>
        <sz val="12"/>
        <rFont val="宋体"/>
        <charset val="134"/>
      </rPr>
      <t>胡汉飞</t>
    </r>
  </si>
  <si>
    <t>ZXL013</t>
  </si>
  <si>
    <t>441425********4830</t>
  </si>
  <si>
    <r>
      <rPr>
        <sz val="12"/>
        <rFont val="宋体"/>
        <charset val="134"/>
      </rPr>
      <t>胡柳明</t>
    </r>
  </si>
  <si>
    <t>ZXL014</t>
  </si>
  <si>
    <t>44148********4830</t>
  </si>
  <si>
    <r>
      <rPr>
        <sz val="12"/>
        <rFont val="宋体"/>
        <charset val="134"/>
      </rPr>
      <t>胡淦元</t>
    </r>
  </si>
  <si>
    <t>ZXL015</t>
  </si>
  <si>
    <t>441425********4832</t>
  </si>
  <si>
    <r>
      <rPr>
        <sz val="12"/>
        <rFont val="宋体"/>
        <charset val="134"/>
      </rPr>
      <t>胡坤标</t>
    </r>
  </si>
  <si>
    <t>ZXL016</t>
  </si>
  <si>
    <r>
      <rPr>
        <sz val="12"/>
        <rFont val="宋体"/>
        <charset val="134"/>
      </rPr>
      <t>巫柳莺</t>
    </r>
  </si>
  <si>
    <t>ZXL017</t>
  </si>
  <si>
    <r>
      <rPr>
        <sz val="12"/>
        <rFont val="宋体"/>
        <charset val="134"/>
      </rPr>
      <t>胡俊方</t>
    </r>
  </si>
  <si>
    <t>ZXL018</t>
  </si>
  <si>
    <t>441425********4838</t>
  </si>
  <si>
    <r>
      <rPr>
        <sz val="12"/>
        <rFont val="宋体"/>
        <charset val="134"/>
      </rPr>
      <t>罗柳明</t>
    </r>
  </si>
  <si>
    <t>ZXL019</t>
  </si>
  <si>
    <r>
      <rPr>
        <sz val="12"/>
        <rFont val="宋体"/>
        <charset val="134"/>
      </rPr>
      <t>陈兰英</t>
    </r>
  </si>
  <si>
    <t>ZXL020</t>
  </si>
  <si>
    <r>
      <rPr>
        <sz val="12"/>
        <rFont val="宋体"/>
        <charset val="134"/>
      </rPr>
      <t>胡茂香</t>
    </r>
  </si>
  <si>
    <t>ZXL021</t>
  </si>
  <si>
    <r>
      <rPr>
        <sz val="12"/>
        <rFont val="宋体"/>
        <charset val="134"/>
      </rPr>
      <t>伍庆招</t>
    </r>
  </si>
  <si>
    <t>ZXL022</t>
  </si>
  <si>
    <r>
      <rPr>
        <sz val="12"/>
        <rFont val="宋体"/>
        <charset val="134"/>
      </rPr>
      <t>胡启贤</t>
    </r>
  </si>
  <si>
    <t>ZXL023</t>
  </si>
  <si>
    <t>胡才林</t>
  </si>
  <si>
    <t>ZXL024</t>
  </si>
  <si>
    <t>胡屋</t>
  </si>
  <si>
    <r>
      <rPr>
        <sz val="12"/>
        <rFont val="宋体"/>
        <charset val="134"/>
      </rPr>
      <t>胡胜林</t>
    </r>
  </si>
  <si>
    <t>ZXL025</t>
  </si>
  <si>
    <t>441425********4831</t>
  </si>
  <si>
    <r>
      <rPr>
        <sz val="12"/>
        <rFont val="宋体"/>
        <charset val="134"/>
      </rPr>
      <t>胡胜昌</t>
    </r>
  </si>
  <si>
    <t>ZXL026</t>
  </si>
  <si>
    <t>441402********0416</t>
  </si>
  <si>
    <r>
      <rPr>
        <sz val="12"/>
        <rFont val="宋体"/>
        <charset val="134"/>
      </rPr>
      <t>胡云昌</t>
    </r>
  </si>
  <si>
    <t>ZXL027</t>
  </si>
  <si>
    <r>
      <rPr>
        <b/>
        <sz val="12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</si>
</sst>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  <numFmt numFmtId="177" formatCode="0.00_);[Red]\(0.00\)"/>
  </numFmts>
  <fonts count="31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2"/>
      <name val="Times New Roman"/>
      <charset val="134"/>
    </font>
    <font>
      <sz val="12"/>
      <color theme="1"/>
      <name val="Times New Roman"/>
      <charset val="134"/>
    </font>
    <font>
      <b/>
      <sz val="20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333333"/>
      <name val="微软雅黑"/>
      <charset val="134"/>
    </font>
    <font>
      <b/>
      <sz val="20"/>
      <color theme="1"/>
      <name val="Times New Roman"/>
      <charset val="134"/>
    </font>
    <font>
      <b/>
      <sz val="12"/>
      <name val="宋体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3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15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6" borderId="14" applyNumberFormat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13" fillId="9" borderId="1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4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76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7"/>
  <sheetViews>
    <sheetView zoomScale="80" zoomScaleNormal="80" workbookViewId="0">
      <pane xSplit="3" ySplit="4" topLeftCell="D5" activePane="bottomRight" state="frozen"/>
      <selection/>
      <selection pane="topRight"/>
      <selection pane="bottomLeft"/>
      <selection pane="bottomRight" activeCell="O21" sqref="O21"/>
    </sheetView>
  </sheetViews>
  <sheetFormatPr defaultColWidth="9" defaultRowHeight="15.75"/>
  <cols>
    <col min="1" max="1" width="4.10833333333333" style="3" customWidth="1"/>
    <col min="2" max="2" width="7.44166666666667" style="3" customWidth="1"/>
    <col min="3" max="3" width="7.55833333333333" style="4" customWidth="1"/>
    <col min="4" max="4" width="7.33333333333333" style="5" customWidth="1"/>
    <col min="5" max="5" width="7.33333333333333" style="3" customWidth="1"/>
    <col min="6" max="6" width="10.3333333333333" style="6" customWidth="1"/>
    <col min="7" max="7" width="7.33333333333333" style="5" customWidth="1"/>
    <col min="8" max="8" width="7.33333333333333" style="3" customWidth="1"/>
    <col min="9" max="9" width="10.3333333333333" style="6" customWidth="1"/>
    <col min="10" max="10" width="7.33333333333333" style="5" customWidth="1"/>
    <col min="11" max="11" width="7.33333333333333" style="3" customWidth="1"/>
    <col min="12" max="12" width="10.3333333333333" style="6" customWidth="1"/>
    <col min="13" max="13" width="7.33333333333333" style="5" customWidth="1"/>
    <col min="14" max="14" width="7.33333333333333" style="3" customWidth="1"/>
    <col min="15" max="15" width="10.3333333333333" style="6" customWidth="1"/>
    <col min="16" max="17" width="10.4416666666667" style="5" customWidth="1"/>
    <col min="18" max="18" width="10.4416666666667" style="6" customWidth="1"/>
    <col min="19" max="20" width="10.4416666666667" style="5" customWidth="1"/>
    <col min="21" max="21" width="10.4416666666667" style="6" customWidth="1"/>
    <col min="22" max="24" width="13.225" style="6" customWidth="1"/>
    <col min="25" max="25" width="8.33333333333333" style="6" customWidth="1"/>
    <col min="26" max="26" width="10.3333333333333" style="6" customWidth="1"/>
    <col min="27" max="27" width="13.225" style="6" customWidth="1"/>
    <col min="28" max="28" width="18.3333333333333" style="3" customWidth="1"/>
    <col min="29" max="16384" width="9" style="3"/>
  </cols>
  <sheetData>
    <row r="1" ht="25.5" spans="1:28">
      <c r="A1" s="7" t="s">
        <v>0</v>
      </c>
      <c r="B1" s="35"/>
      <c r="C1" s="36"/>
      <c r="D1" s="37"/>
      <c r="E1" s="35"/>
      <c r="F1" s="38"/>
      <c r="G1" s="37"/>
      <c r="H1" s="35"/>
      <c r="I1" s="38"/>
      <c r="J1" s="37"/>
      <c r="K1" s="35"/>
      <c r="L1" s="38"/>
      <c r="M1" s="37"/>
      <c r="N1" s="35"/>
      <c r="O1" s="38"/>
      <c r="P1" s="37"/>
      <c r="Q1" s="37"/>
      <c r="R1" s="38"/>
      <c r="S1" s="37"/>
      <c r="T1" s="37"/>
      <c r="U1" s="38"/>
      <c r="V1" s="38"/>
      <c r="W1" s="38"/>
      <c r="X1" s="38"/>
      <c r="Y1" s="38"/>
      <c r="Z1" s="38"/>
      <c r="AA1" s="38"/>
      <c r="AB1" s="35"/>
    </row>
    <row r="2" spans="1:28">
      <c r="A2" s="8" t="s">
        <v>1</v>
      </c>
      <c r="B2" s="30" t="s">
        <v>2</v>
      </c>
      <c r="C2" s="39" t="s">
        <v>3</v>
      </c>
      <c r="D2" s="10" t="s">
        <v>4</v>
      </c>
      <c r="E2" s="8"/>
      <c r="F2" s="11"/>
      <c r="G2" s="10" t="s">
        <v>5</v>
      </c>
      <c r="H2" s="8"/>
      <c r="I2" s="11"/>
      <c r="J2" s="10" t="s">
        <v>6</v>
      </c>
      <c r="K2" s="8"/>
      <c r="L2" s="11"/>
      <c r="M2" s="10" t="s">
        <v>7</v>
      </c>
      <c r="N2" s="8"/>
      <c r="O2" s="11"/>
      <c r="P2" s="48" t="s">
        <v>8</v>
      </c>
      <c r="Q2" s="50"/>
      <c r="R2" s="51"/>
      <c r="S2" s="50" t="s">
        <v>9</v>
      </c>
      <c r="T2" s="50"/>
      <c r="U2" s="51"/>
      <c r="V2" s="11" t="s">
        <v>10</v>
      </c>
      <c r="W2" s="11"/>
      <c r="X2" s="11"/>
      <c r="Y2" s="11"/>
      <c r="Z2" s="11"/>
      <c r="AA2" s="26" t="s">
        <v>11</v>
      </c>
      <c r="AB2" s="30" t="s">
        <v>12</v>
      </c>
    </row>
    <row r="3" ht="14.25" spans="1:28">
      <c r="A3" s="8"/>
      <c r="B3" s="8"/>
      <c r="C3" s="40"/>
      <c r="D3" s="10"/>
      <c r="E3" s="8"/>
      <c r="F3" s="11"/>
      <c r="G3" s="10"/>
      <c r="H3" s="8"/>
      <c r="I3" s="11"/>
      <c r="J3" s="10"/>
      <c r="K3" s="8"/>
      <c r="L3" s="11"/>
      <c r="M3" s="10"/>
      <c r="N3" s="8"/>
      <c r="O3" s="11"/>
      <c r="P3" s="49"/>
      <c r="Q3" s="52"/>
      <c r="R3" s="53"/>
      <c r="S3" s="52"/>
      <c r="T3" s="52"/>
      <c r="U3" s="53"/>
      <c r="V3" s="11" t="s">
        <v>13</v>
      </c>
      <c r="W3" s="11" t="s">
        <v>14</v>
      </c>
      <c r="X3" s="11" t="s">
        <v>15</v>
      </c>
      <c r="Y3" s="26" t="s">
        <v>16</v>
      </c>
      <c r="Z3" s="11" t="s">
        <v>17</v>
      </c>
      <c r="AA3" s="11"/>
      <c r="AB3" s="8"/>
    </row>
    <row r="4" ht="14.25" spans="1:28">
      <c r="A4" s="8"/>
      <c r="B4" s="8"/>
      <c r="C4" s="41"/>
      <c r="D4" s="10" t="s">
        <v>18</v>
      </c>
      <c r="E4" s="8" t="s">
        <v>19</v>
      </c>
      <c r="F4" s="11" t="s">
        <v>20</v>
      </c>
      <c r="G4" s="10" t="s">
        <v>18</v>
      </c>
      <c r="H4" s="8" t="s">
        <v>19</v>
      </c>
      <c r="I4" s="11" t="s">
        <v>20</v>
      </c>
      <c r="J4" s="10" t="s">
        <v>18</v>
      </c>
      <c r="K4" s="8" t="s">
        <v>19</v>
      </c>
      <c r="L4" s="11" t="s">
        <v>20</v>
      </c>
      <c r="M4" s="10" t="s">
        <v>18</v>
      </c>
      <c r="N4" s="8" t="s">
        <v>19</v>
      </c>
      <c r="O4" s="11" t="s">
        <v>20</v>
      </c>
      <c r="P4" s="10" t="s">
        <v>18</v>
      </c>
      <c r="Q4" s="8" t="s">
        <v>19</v>
      </c>
      <c r="R4" s="11" t="s">
        <v>20</v>
      </c>
      <c r="S4" s="10" t="s">
        <v>18</v>
      </c>
      <c r="T4" s="8" t="s">
        <v>19</v>
      </c>
      <c r="U4" s="11" t="s">
        <v>20</v>
      </c>
      <c r="V4" s="11" t="s">
        <v>20</v>
      </c>
      <c r="W4" s="11" t="s">
        <v>20</v>
      </c>
      <c r="X4" s="11" t="s">
        <v>20</v>
      </c>
      <c r="Y4" s="11" t="s">
        <v>20</v>
      </c>
      <c r="Z4" s="11" t="s">
        <v>20</v>
      </c>
      <c r="AA4" s="11"/>
      <c r="AB4" s="8"/>
    </row>
    <row r="5" s="1" customFormat="1" spans="1:28">
      <c r="A5" s="42">
        <v>1</v>
      </c>
      <c r="B5" s="20"/>
      <c r="C5" s="21"/>
      <c r="D5" s="17"/>
      <c r="E5" s="15"/>
      <c r="F5" s="18"/>
      <c r="G5" s="19"/>
      <c r="H5" s="15"/>
      <c r="I5" s="18"/>
      <c r="J5" s="19"/>
      <c r="K5" s="15"/>
      <c r="L5" s="18"/>
      <c r="M5" s="19"/>
      <c r="N5" s="15"/>
      <c r="O5" s="18"/>
      <c r="P5" s="19"/>
      <c r="Q5" s="15"/>
      <c r="R5" s="18"/>
      <c r="S5" s="19"/>
      <c r="T5" s="19"/>
      <c r="U5" s="18"/>
      <c r="V5" s="18"/>
      <c r="W5" s="18"/>
      <c r="X5" s="18"/>
      <c r="Y5" s="18"/>
      <c r="Z5" s="18"/>
      <c r="AA5" s="18">
        <f t="shared" ref="AA5:AA30" si="0">+Z5+Y5+X5+W5+V5+U5+R5+O5+L5+I5+F5</f>
        <v>0</v>
      </c>
      <c r="AB5" s="21"/>
    </row>
    <row r="6" s="1" customFormat="1" spans="1:28">
      <c r="A6" s="15">
        <v>2</v>
      </c>
      <c r="B6" s="20"/>
      <c r="C6" s="21"/>
      <c r="D6" s="19"/>
      <c r="E6" s="15"/>
      <c r="F6" s="18"/>
      <c r="G6" s="19"/>
      <c r="H6" s="15"/>
      <c r="I6" s="18"/>
      <c r="J6" s="19"/>
      <c r="K6" s="15"/>
      <c r="L6" s="18"/>
      <c r="M6" s="19"/>
      <c r="N6" s="15"/>
      <c r="O6" s="18"/>
      <c r="P6" s="19"/>
      <c r="Q6" s="15"/>
      <c r="R6" s="18"/>
      <c r="S6" s="19"/>
      <c r="T6" s="19"/>
      <c r="U6" s="18"/>
      <c r="V6" s="18"/>
      <c r="W6" s="18"/>
      <c r="X6" s="18"/>
      <c r="Y6" s="18"/>
      <c r="Z6" s="18"/>
      <c r="AA6" s="18">
        <f t="shared" si="0"/>
        <v>0</v>
      </c>
      <c r="AB6" s="54"/>
    </row>
    <row r="7" s="1" customFormat="1" spans="1:28">
      <c r="A7" s="15">
        <v>3</v>
      </c>
      <c r="B7" s="20"/>
      <c r="C7" s="21"/>
      <c r="D7" s="17"/>
      <c r="E7" s="15"/>
      <c r="F7" s="18"/>
      <c r="G7" s="19"/>
      <c r="H7" s="15"/>
      <c r="I7" s="18"/>
      <c r="J7" s="19"/>
      <c r="K7" s="15"/>
      <c r="L7" s="18"/>
      <c r="M7" s="19"/>
      <c r="N7" s="15"/>
      <c r="O7" s="18"/>
      <c r="P7" s="19"/>
      <c r="Q7" s="15"/>
      <c r="R7" s="18"/>
      <c r="S7" s="19"/>
      <c r="T7" s="19"/>
      <c r="U7" s="18"/>
      <c r="V7" s="18"/>
      <c r="W7" s="18"/>
      <c r="X7" s="18"/>
      <c r="Y7" s="18"/>
      <c r="Z7" s="18"/>
      <c r="AA7" s="18">
        <f t="shared" si="0"/>
        <v>0</v>
      </c>
      <c r="AB7" s="54"/>
    </row>
    <row r="8" s="1" customFormat="1" spans="1:28">
      <c r="A8" s="15">
        <v>4</v>
      </c>
      <c r="B8" s="20"/>
      <c r="C8" s="21"/>
      <c r="D8" s="17"/>
      <c r="E8" s="15"/>
      <c r="F8" s="18"/>
      <c r="G8" s="19"/>
      <c r="H8" s="15"/>
      <c r="I8" s="18"/>
      <c r="J8" s="19"/>
      <c r="K8" s="15"/>
      <c r="L8" s="18"/>
      <c r="M8" s="19"/>
      <c r="N8" s="15"/>
      <c r="O8" s="18"/>
      <c r="P8" s="19"/>
      <c r="Q8" s="15"/>
      <c r="R8" s="18"/>
      <c r="S8" s="19"/>
      <c r="T8" s="19"/>
      <c r="U8" s="18"/>
      <c r="V8" s="18"/>
      <c r="W8" s="18"/>
      <c r="X8" s="18"/>
      <c r="Y8" s="18"/>
      <c r="Z8" s="18"/>
      <c r="AA8" s="18">
        <f t="shared" si="0"/>
        <v>0</v>
      </c>
      <c r="AB8" s="54"/>
    </row>
    <row r="9" s="1" customFormat="1" spans="1:28">
      <c r="A9" s="15">
        <v>5</v>
      </c>
      <c r="B9" s="20"/>
      <c r="C9" s="21"/>
      <c r="D9" s="17"/>
      <c r="E9" s="15"/>
      <c r="F9" s="18"/>
      <c r="G9" s="19"/>
      <c r="H9" s="15"/>
      <c r="I9" s="18"/>
      <c r="J9" s="19"/>
      <c r="K9" s="15"/>
      <c r="L9" s="18"/>
      <c r="M9" s="19"/>
      <c r="N9" s="15"/>
      <c r="O9" s="18"/>
      <c r="P9" s="19"/>
      <c r="Q9" s="15"/>
      <c r="R9" s="18"/>
      <c r="S9" s="19"/>
      <c r="T9" s="19"/>
      <c r="U9" s="18"/>
      <c r="V9" s="18"/>
      <c r="W9" s="18"/>
      <c r="X9" s="18"/>
      <c r="Y9" s="18"/>
      <c r="Z9" s="18"/>
      <c r="AA9" s="18">
        <f t="shared" si="0"/>
        <v>0</v>
      </c>
      <c r="AB9" s="54"/>
    </row>
    <row r="10" s="1" customFormat="1" spans="1:28">
      <c r="A10" s="15">
        <v>6</v>
      </c>
      <c r="B10" s="20"/>
      <c r="C10" s="21"/>
      <c r="D10" s="17"/>
      <c r="E10" s="15"/>
      <c r="F10" s="18"/>
      <c r="G10" s="19"/>
      <c r="H10" s="15"/>
      <c r="I10" s="18"/>
      <c r="J10" s="19"/>
      <c r="K10" s="15"/>
      <c r="L10" s="18"/>
      <c r="M10" s="19"/>
      <c r="N10" s="15"/>
      <c r="O10" s="18"/>
      <c r="P10" s="19"/>
      <c r="Q10" s="15"/>
      <c r="R10" s="18"/>
      <c r="S10" s="19"/>
      <c r="T10" s="19"/>
      <c r="U10" s="18"/>
      <c r="V10" s="18"/>
      <c r="W10" s="18"/>
      <c r="X10" s="18"/>
      <c r="Y10" s="18"/>
      <c r="Z10" s="18"/>
      <c r="AA10" s="18">
        <f t="shared" si="0"/>
        <v>0</v>
      </c>
      <c r="AB10" s="54"/>
    </row>
    <row r="11" s="1" customFormat="1" spans="1:28">
      <c r="A11" s="15">
        <v>7</v>
      </c>
      <c r="B11" s="20"/>
      <c r="C11" s="21"/>
      <c r="D11" s="17"/>
      <c r="E11" s="15"/>
      <c r="F11" s="18"/>
      <c r="G11" s="19"/>
      <c r="H11" s="15"/>
      <c r="I11" s="18"/>
      <c r="J11" s="19"/>
      <c r="K11" s="15"/>
      <c r="L11" s="18"/>
      <c r="M11" s="19"/>
      <c r="N11" s="15"/>
      <c r="O11" s="18"/>
      <c r="P11" s="19"/>
      <c r="Q11" s="15"/>
      <c r="R11" s="18"/>
      <c r="S11" s="19"/>
      <c r="T11" s="19"/>
      <c r="U11" s="18"/>
      <c r="V11" s="18"/>
      <c r="W11" s="18"/>
      <c r="X11" s="18"/>
      <c r="Y11" s="18"/>
      <c r="Z11" s="18"/>
      <c r="AA11" s="18">
        <f t="shared" si="0"/>
        <v>0</v>
      </c>
      <c r="AB11" s="54"/>
    </row>
    <row r="12" s="1" customFormat="1" spans="1:28">
      <c r="A12" s="15">
        <v>8</v>
      </c>
      <c r="B12" s="20"/>
      <c r="C12" s="21"/>
      <c r="D12" s="17"/>
      <c r="E12" s="15"/>
      <c r="F12" s="18"/>
      <c r="G12" s="19"/>
      <c r="H12" s="15"/>
      <c r="I12" s="18"/>
      <c r="J12" s="17"/>
      <c r="K12" s="15"/>
      <c r="L12" s="18"/>
      <c r="M12" s="17"/>
      <c r="N12" s="15"/>
      <c r="O12" s="18"/>
      <c r="P12" s="17"/>
      <c r="Q12" s="15"/>
      <c r="R12" s="29"/>
      <c r="S12" s="17"/>
      <c r="T12" s="17"/>
      <c r="U12" s="29"/>
      <c r="V12" s="29"/>
      <c r="W12" s="18"/>
      <c r="X12" s="18"/>
      <c r="Y12" s="18"/>
      <c r="Z12" s="18"/>
      <c r="AA12" s="18">
        <f t="shared" si="0"/>
        <v>0</v>
      </c>
      <c r="AB12" s="54"/>
    </row>
    <row r="13" s="1" customFormat="1" spans="1:28">
      <c r="A13" s="15">
        <v>9</v>
      </c>
      <c r="B13" s="20"/>
      <c r="C13" s="21"/>
      <c r="D13" s="17"/>
      <c r="E13" s="15"/>
      <c r="F13" s="18"/>
      <c r="G13" s="19"/>
      <c r="H13" s="15"/>
      <c r="I13" s="18"/>
      <c r="J13" s="19"/>
      <c r="K13" s="15"/>
      <c r="L13" s="18"/>
      <c r="M13" s="19"/>
      <c r="N13" s="15"/>
      <c r="O13" s="18"/>
      <c r="P13" s="19"/>
      <c r="Q13" s="15"/>
      <c r="R13" s="18"/>
      <c r="S13" s="19"/>
      <c r="T13" s="19"/>
      <c r="U13" s="18"/>
      <c r="V13" s="18"/>
      <c r="W13" s="18"/>
      <c r="X13" s="18"/>
      <c r="Y13" s="18"/>
      <c r="Z13" s="18"/>
      <c r="AA13" s="18">
        <f t="shared" si="0"/>
        <v>0</v>
      </c>
      <c r="AB13" s="54"/>
    </row>
    <row r="14" s="1" customFormat="1" spans="1:28">
      <c r="A14" s="15">
        <v>10</v>
      </c>
      <c r="B14" s="20"/>
      <c r="C14" s="21"/>
      <c r="D14" s="17"/>
      <c r="E14" s="15"/>
      <c r="F14" s="18"/>
      <c r="G14" s="19"/>
      <c r="H14" s="15"/>
      <c r="I14" s="18"/>
      <c r="J14" s="19"/>
      <c r="K14" s="15"/>
      <c r="L14" s="18"/>
      <c r="M14" s="19"/>
      <c r="N14" s="15"/>
      <c r="O14" s="18"/>
      <c r="P14" s="19"/>
      <c r="Q14" s="15"/>
      <c r="R14" s="18"/>
      <c r="S14" s="19"/>
      <c r="T14" s="19"/>
      <c r="U14" s="18"/>
      <c r="V14" s="18"/>
      <c r="W14" s="18"/>
      <c r="X14" s="18"/>
      <c r="Y14" s="18"/>
      <c r="Z14" s="18"/>
      <c r="AA14" s="18">
        <f t="shared" si="0"/>
        <v>0</v>
      </c>
      <c r="AB14" s="54"/>
    </row>
    <row r="15" s="1" customFormat="1" spans="1:28">
      <c r="A15" s="15">
        <v>11</v>
      </c>
      <c r="B15" s="20"/>
      <c r="C15" s="21"/>
      <c r="D15" s="17"/>
      <c r="E15" s="15"/>
      <c r="F15" s="18"/>
      <c r="G15" s="19"/>
      <c r="H15" s="15"/>
      <c r="I15" s="18"/>
      <c r="J15" s="19"/>
      <c r="K15" s="15"/>
      <c r="L15" s="18"/>
      <c r="M15" s="19"/>
      <c r="N15" s="15"/>
      <c r="O15" s="18"/>
      <c r="P15" s="19"/>
      <c r="Q15" s="15"/>
      <c r="R15" s="18"/>
      <c r="S15" s="19"/>
      <c r="T15" s="19"/>
      <c r="U15" s="18"/>
      <c r="V15" s="18"/>
      <c r="W15" s="18"/>
      <c r="X15" s="18"/>
      <c r="Y15" s="18"/>
      <c r="Z15" s="18"/>
      <c r="AA15" s="18">
        <f t="shared" si="0"/>
        <v>0</v>
      </c>
      <c r="AB15" s="54"/>
    </row>
    <row r="16" s="1" customFormat="1" spans="1:28">
      <c r="A16" s="15">
        <v>12</v>
      </c>
      <c r="B16" s="20"/>
      <c r="C16" s="21"/>
      <c r="D16" s="17"/>
      <c r="E16" s="15"/>
      <c r="F16" s="18"/>
      <c r="G16" s="19"/>
      <c r="H16" s="15"/>
      <c r="I16" s="18"/>
      <c r="J16" s="19"/>
      <c r="K16" s="15"/>
      <c r="L16" s="18"/>
      <c r="M16" s="19"/>
      <c r="N16" s="15"/>
      <c r="O16" s="18"/>
      <c r="P16" s="19"/>
      <c r="Q16" s="15"/>
      <c r="R16" s="18"/>
      <c r="S16" s="19"/>
      <c r="T16" s="19"/>
      <c r="U16" s="18"/>
      <c r="V16" s="18"/>
      <c r="W16" s="18"/>
      <c r="X16" s="18"/>
      <c r="Y16" s="18"/>
      <c r="Z16" s="18"/>
      <c r="AA16" s="18">
        <f t="shared" si="0"/>
        <v>0</v>
      </c>
      <c r="AB16" s="54"/>
    </row>
    <row r="17" s="1" customFormat="1" spans="1:28">
      <c r="A17" s="15">
        <v>13</v>
      </c>
      <c r="B17" s="20"/>
      <c r="C17" s="21"/>
      <c r="D17" s="17"/>
      <c r="E17" s="15"/>
      <c r="F17" s="18"/>
      <c r="G17" s="19"/>
      <c r="H17" s="15"/>
      <c r="I17" s="18"/>
      <c r="J17" s="19"/>
      <c r="K17" s="15"/>
      <c r="L17" s="18"/>
      <c r="M17" s="19"/>
      <c r="N17" s="15"/>
      <c r="O17" s="18"/>
      <c r="P17" s="19"/>
      <c r="Q17" s="15"/>
      <c r="R17" s="18"/>
      <c r="S17" s="19"/>
      <c r="T17" s="19"/>
      <c r="U17" s="18"/>
      <c r="V17" s="18"/>
      <c r="W17" s="18"/>
      <c r="X17" s="18"/>
      <c r="Y17" s="18"/>
      <c r="Z17" s="18"/>
      <c r="AA17" s="18">
        <f t="shared" si="0"/>
        <v>0</v>
      </c>
      <c r="AB17" s="54"/>
    </row>
    <row r="18" s="1" customFormat="1" spans="1:28">
      <c r="A18" s="15">
        <v>14</v>
      </c>
      <c r="B18" s="20"/>
      <c r="C18" s="21"/>
      <c r="D18" s="17"/>
      <c r="E18" s="15"/>
      <c r="F18" s="18"/>
      <c r="G18" s="19"/>
      <c r="H18" s="15"/>
      <c r="I18" s="18"/>
      <c r="J18" s="19"/>
      <c r="K18" s="15"/>
      <c r="L18" s="18"/>
      <c r="M18" s="19"/>
      <c r="N18" s="15"/>
      <c r="O18" s="18"/>
      <c r="P18" s="19"/>
      <c r="Q18" s="15"/>
      <c r="R18" s="18"/>
      <c r="S18" s="19"/>
      <c r="T18" s="19"/>
      <c r="U18" s="18"/>
      <c r="V18" s="18"/>
      <c r="W18" s="18"/>
      <c r="X18" s="18"/>
      <c r="Y18" s="18"/>
      <c r="Z18" s="18"/>
      <c r="AA18" s="18">
        <f t="shared" si="0"/>
        <v>0</v>
      </c>
      <c r="AB18" s="54"/>
    </row>
    <row r="19" s="1" customFormat="1" spans="1:28">
      <c r="A19" s="15">
        <v>15</v>
      </c>
      <c r="B19" s="20"/>
      <c r="C19" s="21"/>
      <c r="D19" s="17"/>
      <c r="E19" s="15"/>
      <c r="F19" s="18"/>
      <c r="G19" s="19"/>
      <c r="H19" s="15"/>
      <c r="I19" s="18"/>
      <c r="J19" s="19"/>
      <c r="K19" s="15"/>
      <c r="L19" s="18"/>
      <c r="M19" s="19"/>
      <c r="N19" s="15"/>
      <c r="O19" s="18"/>
      <c r="P19" s="19"/>
      <c r="Q19" s="15"/>
      <c r="R19" s="18"/>
      <c r="S19" s="19"/>
      <c r="T19" s="19"/>
      <c r="U19" s="18"/>
      <c r="V19" s="18"/>
      <c r="W19" s="18"/>
      <c r="X19" s="18"/>
      <c r="Y19" s="18"/>
      <c r="Z19" s="18"/>
      <c r="AA19" s="18">
        <f t="shared" si="0"/>
        <v>0</v>
      </c>
      <c r="AB19" s="54"/>
    </row>
    <row r="20" s="1" customFormat="1" spans="1:28">
      <c r="A20" s="15">
        <v>16</v>
      </c>
      <c r="B20" s="20"/>
      <c r="C20" s="21"/>
      <c r="D20" s="17"/>
      <c r="E20" s="15"/>
      <c r="F20" s="18"/>
      <c r="G20" s="19"/>
      <c r="H20" s="15"/>
      <c r="I20" s="18"/>
      <c r="J20" s="19"/>
      <c r="K20" s="15"/>
      <c r="L20" s="18"/>
      <c r="M20" s="19"/>
      <c r="N20" s="15"/>
      <c r="O20" s="18"/>
      <c r="P20" s="19"/>
      <c r="Q20" s="15"/>
      <c r="R20" s="18"/>
      <c r="S20" s="19"/>
      <c r="T20" s="19"/>
      <c r="U20" s="18"/>
      <c r="V20" s="18"/>
      <c r="W20" s="18"/>
      <c r="X20" s="18"/>
      <c r="Y20" s="18"/>
      <c r="Z20" s="18"/>
      <c r="AA20" s="18">
        <f t="shared" si="0"/>
        <v>0</v>
      </c>
      <c r="AB20" s="54"/>
    </row>
    <row r="21" s="1" customFormat="1" spans="1:28">
      <c r="A21" s="15"/>
      <c r="B21" s="20"/>
      <c r="C21" s="21"/>
      <c r="D21" s="17"/>
      <c r="E21" s="15"/>
      <c r="F21" s="18"/>
      <c r="G21" s="19"/>
      <c r="H21" s="15"/>
      <c r="I21" s="18"/>
      <c r="J21" s="19"/>
      <c r="K21" s="15"/>
      <c r="L21" s="18"/>
      <c r="M21" s="19"/>
      <c r="N21" s="15"/>
      <c r="O21" s="18"/>
      <c r="P21" s="19"/>
      <c r="Q21" s="15"/>
      <c r="R21" s="18"/>
      <c r="S21" s="19"/>
      <c r="T21" s="19"/>
      <c r="U21" s="18"/>
      <c r="V21" s="18"/>
      <c r="W21" s="18"/>
      <c r="X21" s="18"/>
      <c r="Y21" s="18"/>
      <c r="Z21" s="18"/>
      <c r="AA21" s="18">
        <f t="shared" si="0"/>
        <v>0</v>
      </c>
      <c r="AB21" s="54"/>
    </row>
    <row r="22" s="1" customFormat="1" spans="1:28">
      <c r="A22" s="15"/>
      <c r="B22" s="20"/>
      <c r="C22" s="21"/>
      <c r="D22" s="17"/>
      <c r="E22" s="15"/>
      <c r="F22" s="18"/>
      <c r="G22" s="19"/>
      <c r="H22" s="15"/>
      <c r="I22" s="18"/>
      <c r="J22" s="19"/>
      <c r="K22" s="15"/>
      <c r="L22" s="18"/>
      <c r="M22" s="19"/>
      <c r="N22" s="15"/>
      <c r="O22" s="18"/>
      <c r="P22" s="19"/>
      <c r="Q22" s="15"/>
      <c r="R22" s="18"/>
      <c r="S22" s="19"/>
      <c r="T22" s="19"/>
      <c r="U22" s="18"/>
      <c r="V22" s="18"/>
      <c r="W22" s="18"/>
      <c r="X22" s="18"/>
      <c r="Y22" s="18"/>
      <c r="Z22" s="18"/>
      <c r="AA22" s="18">
        <f t="shared" si="0"/>
        <v>0</v>
      </c>
      <c r="AB22" s="54"/>
    </row>
    <row r="23" s="1" customFormat="1" spans="1:28">
      <c r="A23" s="15"/>
      <c r="B23" s="20"/>
      <c r="C23" s="21"/>
      <c r="D23" s="17"/>
      <c r="E23" s="15"/>
      <c r="F23" s="18"/>
      <c r="G23" s="19"/>
      <c r="H23" s="15"/>
      <c r="I23" s="18"/>
      <c r="J23" s="19"/>
      <c r="K23" s="15"/>
      <c r="L23" s="18"/>
      <c r="M23" s="19"/>
      <c r="N23" s="15"/>
      <c r="O23" s="18"/>
      <c r="P23" s="19"/>
      <c r="Q23" s="15"/>
      <c r="R23" s="18"/>
      <c r="S23" s="19"/>
      <c r="T23" s="19"/>
      <c r="U23" s="18"/>
      <c r="V23" s="18"/>
      <c r="W23" s="18"/>
      <c r="X23" s="18"/>
      <c r="Y23" s="18"/>
      <c r="Z23" s="18"/>
      <c r="AA23" s="18">
        <f t="shared" si="0"/>
        <v>0</v>
      </c>
      <c r="AB23" s="54"/>
    </row>
    <row r="24" s="1" customFormat="1" spans="1:28">
      <c r="A24" s="15"/>
      <c r="B24" s="20"/>
      <c r="C24" s="21"/>
      <c r="D24" s="17"/>
      <c r="E24" s="15"/>
      <c r="F24" s="18"/>
      <c r="G24" s="19"/>
      <c r="H24" s="15"/>
      <c r="I24" s="18"/>
      <c r="J24" s="19"/>
      <c r="K24" s="15"/>
      <c r="L24" s="18"/>
      <c r="M24" s="19"/>
      <c r="N24" s="15"/>
      <c r="O24" s="18"/>
      <c r="P24" s="19"/>
      <c r="Q24" s="15"/>
      <c r="R24" s="18"/>
      <c r="S24" s="19"/>
      <c r="T24" s="19"/>
      <c r="U24" s="18"/>
      <c r="V24" s="18"/>
      <c r="W24" s="18"/>
      <c r="X24" s="18"/>
      <c r="Y24" s="18"/>
      <c r="Z24" s="18"/>
      <c r="AA24" s="18">
        <f t="shared" si="0"/>
        <v>0</v>
      </c>
      <c r="AB24" s="54"/>
    </row>
    <row r="25" s="1" customFormat="1" spans="1:28">
      <c r="A25" s="15"/>
      <c r="B25" s="20"/>
      <c r="C25" s="21"/>
      <c r="D25" s="17"/>
      <c r="E25" s="15"/>
      <c r="F25" s="18"/>
      <c r="G25" s="19"/>
      <c r="H25" s="15"/>
      <c r="I25" s="18"/>
      <c r="J25" s="19"/>
      <c r="K25" s="15"/>
      <c r="L25" s="18"/>
      <c r="M25" s="19"/>
      <c r="N25" s="15"/>
      <c r="O25" s="18"/>
      <c r="P25" s="19"/>
      <c r="Q25" s="15"/>
      <c r="R25" s="18"/>
      <c r="S25" s="19"/>
      <c r="T25" s="19"/>
      <c r="U25" s="18"/>
      <c r="V25" s="18"/>
      <c r="W25" s="18"/>
      <c r="X25" s="18"/>
      <c r="Y25" s="18"/>
      <c r="Z25" s="18"/>
      <c r="AA25" s="18">
        <f t="shared" si="0"/>
        <v>0</v>
      </c>
      <c r="AB25" s="54"/>
    </row>
    <row r="26" s="1" customFormat="1" spans="1:28">
      <c r="A26" s="15"/>
      <c r="B26" s="20"/>
      <c r="C26" s="21"/>
      <c r="D26" s="17"/>
      <c r="E26" s="15"/>
      <c r="F26" s="18"/>
      <c r="G26" s="19"/>
      <c r="H26" s="15"/>
      <c r="I26" s="18"/>
      <c r="J26" s="19"/>
      <c r="K26" s="15"/>
      <c r="L26" s="18"/>
      <c r="M26" s="19"/>
      <c r="N26" s="15"/>
      <c r="O26" s="18"/>
      <c r="P26" s="19"/>
      <c r="Q26" s="15"/>
      <c r="R26" s="18"/>
      <c r="S26" s="19"/>
      <c r="T26" s="19"/>
      <c r="U26" s="18"/>
      <c r="V26" s="18"/>
      <c r="W26" s="18"/>
      <c r="X26" s="18"/>
      <c r="Y26" s="18"/>
      <c r="Z26" s="18"/>
      <c r="AA26" s="18">
        <f t="shared" si="0"/>
        <v>0</v>
      </c>
      <c r="AB26" s="54"/>
    </row>
    <row r="27" s="1" customFormat="1" spans="1:28">
      <c r="A27" s="15"/>
      <c r="B27" s="20"/>
      <c r="C27" s="21"/>
      <c r="D27" s="17"/>
      <c r="E27" s="15"/>
      <c r="F27" s="18"/>
      <c r="G27" s="19"/>
      <c r="H27" s="15"/>
      <c r="I27" s="18"/>
      <c r="J27" s="19"/>
      <c r="K27" s="15"/>
      <c r="L27" s="18"/>
      <c r="M27" s="19"/>
      <c r="N27" s="15"/>
      <c r="O27" s="18"/>
      <c r="P27" s="19"/>
      <c r="Q27" s="15"/>
      <c r="R27" s="18"/>
      <c r="S27" s="19"/>
      <c r="T27" s="19"/>
      <c r="U27" s="18"/>
      <c r="V27" s="18"/>
      <c r="W27" s="18"/>
      <c r="X27" s="18"/>
      <c r="Y27" s="18"/>
      <c r="Z27" s="18"/>
      <c r="AA27" s="18">
        <f t="shared" si="0"/>
        <v>0</v>
      </c>
      <c r="AB27" s="54"/>
    </row>
    <row r="28" s="1" customFormat="1" spans="1:28">
      <c r="A28" s="15"/>
      <c r="B28" s="20"/>
      <c r="C28" s="21"/>
      <c r="D28" s="17"/>
      <c r="E28" s="15"/>
      <c r="F28" s="18"/>
      <c r="G28" s="19"/>
      <c r="H28" s="15"/>
      <c r="I28" s="18"/>
      <c r="J28" s="19"/>
      <c r="K28" s="15"/>
      <c r="L28" s="18"/>
      <c r="M28" s="19"/>
      <c r="N28" s="15"/>
      <c r="O28" s="18"/>
      <c r="P28" s="19"/>
      <c r="Q28" s="15"/>
      <c r="R28" s="18"/>
      <c r="S28" s="19"/>
      <c r="T28" s="19"/>
      <c r="U28" s="18"/>
      <c r="V28" s="18"/>
      <c r="W28" s="18"/>
      <c r="X28" s="18"/>
      <c r="Y28" s="18"/>
      <c r="Z28" s="18"/>
      <c r="AA28" s="18">
        <f t="shared" si="0"/>
        <v>0</v>
      </c>
      <c r="AB28" s="54"/>
    </row>
    <row r="29" s="1" customFormat="1" spans="1:28">
      <c r="A29" s="15"/>
      <c r="B29" s="20"/>
      <c r="C29" s="21"/>
      <c r="D29" s="17"/>
      <c r="E29" s="15"/>
      <c r="F29" s="18"/>
      <c r="G29" s="19"/>
      <c r="H29" s="15"/>
      <c r="I29" s="18"/>
      <c r="J29" s="19"/>
      <c r="K29" s="15"/>
      <c r="L29" s="18"/>
      <c r="M29" s="19"/>
      <c r="N29" s="15"/>
      <c r="O29" s="18"/>
      <c r="P29" s="19"/>
      <c r="Q29" s="15"/>
      <c r="R29" s="18"/>
      <c r="S29" s="19"/>
      <c r="T29" s="19"/>
      <c r="U29" s="18"/>
      <c r="V29" s="18"/>
      <c r="W29" s="18"/>
      <c r="X29" s="18"/>
      <c r="Y29" s="18"/>
      <c r="Z29" s="18"/>
      <c r="AA29" s="18">
        <f t="shared" si="0"/>
        <v>0</v>
      </c>
      <c r="AB29" s="54"/>
    </row>
    <row r="30" s="1" customFormat="1" spans="1:28">
      <c r="A30" s="15"/>
      <c r="B30" s="20"/>
      <c r="C30" s="21"/>
      <c r="D30" s="17"/>
      <c r="E30" s="15"/>
      <c r="F30" s="18"/>
      <c r="G30" s="19"/>
      <c r="H30" s="15"/>
      <c r="I30" s="18"/>
      <c r="J30" s="19"/>
      <c r="K30" s="15"/>
      <c r="L30" s="18"/>
      <c r="M30" s="19"/>
      <c r="N30" s="15"/>
      <c r="O30" s="18"/>
      <c r="P30" s="19"/>
      <c r="Q30" s="15"/>
      <c r="R30" s="18"/>
      <c r="S30" s="19"/>
      <c r="T30" s="19"/>
      <c r="U30" s="18"/>
      <c r="V30" s="18"/>
      <c r="W30" s="18"/>
      <c r="X30" s="18"/>
      <c r="Y30" s="18"/>
      <c r="Z30" s="18"/>
      <c r="AA30" s="18">
        <f t="shared" si="0"/>
        <v>0</v>
      </c>
      <c r="AB30" s="54"/>
    </row>
    <row r="31" s="34" customFormat="1" ht="27" customHeight="1" spans="1:28">
      <c r="A31" s="43" t="s">
        <v>21</v>
      </c>
      <c r="B31" s="44"/>
      <c r="C31" s="45"/>
      <c r="D31" s="46">
        <f t="shared" ref="D31:O31" si="1">SUM(D5:D30)</f>
        <v>0</v>
      </c>
      <c r="E31" s="44">
        <f t="shared" si="1"/>
        <v>0</v>
      </c>
      <c r="F31" s="47">
        <f t="shared" si="1"/>
        <v>0</v>
      </c>
      <c r="G31" s="46">
        <f t="shared" si="1"/>
        <v>0</v>
      </c>
      <c r="H31" s="44">
        <f t="shared" si="1"/>
        <v>0</v>
      </c>
      <c r="I31" s="47">
        <f t="shared" si="1"/>
        <v>0</v>
      </c>
      <c r="J31" s="46">
        <f t="shared" si="1"/>
        <v>0</v>
      </c>
      <c r="K31" s="44">
        <f t="shared" si="1"/>
        <v>0</v>
      </c>
      <c r="L31" s="47">
        <f t="shared" si="1"/>
        <v>0</v>
      </c>
      <c r="M31" s="46">
        <f t="shared" si="1"/>
        <v>0</v>
      </c>
      <c r="N31" s="44">
        <f t="shared" si="1"/>
        <v>0</v>
      </c>
      <c r="O31" s="47">
        <f t="shared" si="1"/>
        <v>0</v>
      </c>
      <c r="P31" s="46"/>
      <c r="Q31" s="46"/>
      <c r="R31" s="47"/>
      <c r="S31" s="46"/>
      <c r="T31" s="46"/>
      <c r="U31" s="47"/>
      <c r="V31" s="47">
        <f t="shared" ref="V31:X31" si="2">SUM(V5:V30)</f>
        <v>0</v>
      </c>
      <c r="W31" s="47">
        <f t="shared" si="2"/>
        <v>0</v>
      </c>
      <c r="X31" s="47">
        <f t="shared" si="2"/>
        <v>0</v>
      </c>
      <c r="Y31" s="47"/>
      <c r="Z31" s="47">
        <f>SUM(Z5:Z30)</f>
        <v>0</v>
      </c>
      <c r="AA31" s="47">
        <f>SUM(AA5:AA30)</f>
        <v>0</v>
      </c>
      <c r="AB31" s="44"/>
    </row>
    <row r="38" spans="7:7">
      <c r="G38" s="5">
        <v>2</v>
      </c>
    </row>
    <row r="41" spans="7:8">
      <c r="G41" s="5">
        <v>0.0017</v>
      </c>
      <c r="H41" s="3">
        <v>9000</v>
      </c>
    </row>
    <row r="42" spans="10:10">
      <c r="J42" s="6"/>
    </row>
    <row r="43" spans="7:8">
      <c r="G43" s="5">
        <v>0.2806</v>
      </c>
      <c r="H43" s="3">
        <v>9000</v>
      </c>
    </row>
    <row r="44" spans="7:8">
      <c r="G44" s="5">
        <v>0.1027</v>
      </c>
      <c r="H44" s="3">
        <v>9000</v>
      </c>
    </row>
    <row r="45" spans="7:8">
      <c r="G45" s="5">
        <v>0.1208</v>
      </c>
      <c r="H45" s="3">
        <v>9000</v>
      </c>
    </row>
    <row r="47" spans="9:9">
      <c r="I47" s="6">
        <f>SUM(G43:H45)</f>
        <v>27000.5041</v>
      </c>
    </row>
  </sheetData>
  <mergeCells count="14">
    <mergeCell ref="A1:AB1"/>
    <mergeCell ref="V2:Z2"/>
    <mergeCell ref="A31:B31"/>
    <mergeCell ref="A2:A4"/>
    <mergeCell ref="B2:B4"/>
    <mergeCell ref="C2:C4"/>
    <mergeCell ref="AA2:AA4"/>
    <mergeCell ref="AB2:AB4"/>
    <mergeCell ref="D2:F3"/>
    <mergeCell ref="G2:I3"/>
    <mergeCell ref="J2:L3"/>
    <mergeCell ref="M2:O3"/>
    <mergeCell ref="P2:R3"/>
    <mergeCell ref="S2:U3"/>
  </mergeCells>
  <printOptions horizontalCentered="1"/>
  <pageMargins left="0.236111111111111" right="0.196527777777778" top="0.432638888888889" bottom="0.236111111111111" header="0.196527777777778" footer="0.0784722222222222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7"/>
  <sheetViews>
    <sheetView zoomScale="80" zoomScaleNormal="80" workbookViewId="0">
      <pane xSplit="3" ySplit="4" topLeftCell="D5" activePane="bottomRight" state="frozen"/>
      <selection/>
      <selection pane="topRight"/>
      <selection pane="bottomLeft"/>
      <selection pane="bottomRight" activeCell="O10" sqref="O10"/>
    </sheetView>
  </sheetViews>
  <sheetFormatPr defaultColWidth="9" defaultRowHeight="15.75"/>
  <cols>
    <col min="1" max="1" width="4.10833333333333" style="3" customWidth="1"/>
    <col min="2" max="2" width="7.44166666666667" style="3" customWidth="1"/>
    <col min="3" max="3" width="7.55833333333333" style="4" customWidth="1"/>
    <col min="4" max="4" width="7.33333333333333" style="5" customWidth="1"/>
    <col min="5" max="5" width="7.33333333333333" style="3" customWidth="1"/>
    <col min="6" max="6" width="10.3333333333333" style="6" customWidth="1"/>
    <col min="7" max="7" width="7.33333333333333" style="5" customWidth="1"/>
    <col min="8" max="8" width="7.33333333333333" style="3" customWidth="1"/>
    <col min="9" max="9" width="10.3333333333333" style="6" customWidth="1"/>
    <col min="10" max="10" width="7.33333333333333" style="5" customWidth="1"/>
    <col min="11" max="11" width="7.33333333333333" style="3" customWidth="1"/>
    <col min="12" max="12" width="10.3333333333333" style="6" customWidth="1"/>
    <col min="13" max="13" width="7.33333333333333" style="5" customWidth="1"/>
    <col min="14" max="14" width="7.33333333333333" style="3" customWidth="1"/>
    <col min="15" max="15" width="10.3333333333333" style="6" customWidth="1"/>
    <col min="16" max="17" width="10.4416666666667" style="5" customWidth="1"/>
    <col min="18" max="18" width="10.4416666666667" style="6" customWidth="1"/>
    <col min="19" max="20" width="10.4416666666667" style="5" customWidth="1"/>
    <col min="21" max="21" width="10.4416666666667" style="6" customWidth="1"/>
    <col min="22" max="24" width="13.225" style="6" customWidth="1"/>
    <col min="25" max="25" width="8.33333333333333" style="6" customWidth="1"/>
    <col min="26" max="26" width="10.3333333333333" style="6" customWidth="1"/>
    <col min="27" max="27" width="13.225" style="6" customWidth="1"/>
    <col min="28" max="28" width="18.3333333333333" style="3" customWidth="1"/>
    <col min="29" max="16384" width="9" style="3"/>
  </cols>
  <sheetData>
    <row r="1" ht="25.5" spans="1:28">
      <c r="A1" s="7" t="s">
        <v>22</v>
      </c>
      <c r="B1" s="35"/>
      <c r="C1" s="36"/>
      <c r="D1" s="37"/>
      <c r="E1" s="35"/>
      <c r="F1" s="38"/>
      <c r="G1" s="37"/>
      <c r="H1" s="35"/>
      <c r="I1" s="38"/>
      <c r="J1" s="37"/>
      <c r="K1" s="35"/>
      <c r="L1" s="38"/>
      <c r="M1" s="37"/>
      <c r="N1" s="35"/>
      <c r="O1" s="38"/>
      <c r="P1" s="37"/>
      <c r="Q1" s="37"/>
      <c r="R1" s="38"/>
      <c r="S1" s="37"/>
      <c r="T1" s="37"/>
      <c r="U1" s="38"/>
      <c r="V1" s="38"/>
      <c r="W1" s="38"/>
      <c r="X1" s="38"/>
      <c r="Y1" s="38"/>
      <c r="Z1" s="38"/>
      <c r="AA1" s="38"/>
      <c r="AB1" s="35"/>
    </row>
    <row r="2" spans="1:28">
      <c r="A2" s="8" t="s">
        <v>1</v>
      </c>
      <c r="B2" s="30" t="s">
        <v>2</v>
      </c>
      <c r="C2" s="39" t="s">
        <v>3</v>
      </c>
      <c r="D2" s="10" t="s">
        <v>4</v>
      </c>
      <c r="E2" s="8"/>
      <c r="F2" s="11"/>
      <c r="G2" s="10" t="s">
        <v>5</v>
      </c>
      <c r="H2" s="8"/>
      <c r="I2" s="11"/>
      <c r="J2" s="10" t="s">
        <v>6</v>
      </c>
      <c r="K2" s="8"/>
      <c r="L2" s="11"/>
      <c r="M2" s="10" t="s">
        <v>7</v>
      </c>
      <c r="N2" s="8"/>
      <c r="O2" s="11"/>
      <c r="P2" s="48" t="s">
        <v>8</v>
      </c>
      <c r="Q2" s="50"/>
      <c r="R2" s="51"/>
      <c r="S2" s="50" t="s">
        <v>9</v>
      </c>
      <c r="T2" s="50"/>
      <c r="U2" s="51"/>
      <c r="V2" s="11" t="s">
        <v>10</v>
      </c>
      <c r="W2" s="11"/>
      <c r="X2" s="11"/>
      <c r="Y2" s="11"/>
      <c r="Z2" s="11"/>
      <c r="AA2" s="26" t="s">
        <v>11</v>
      </c>
      <c r="AB2" s="30" t="s">
        <v>12</v>
      </c>
    </row>
    <row r="3" ht="14.25" spans="1:28">
      <c r="A3" s="8"/>
      <c r="B3" s="8"/>
      <c r="C3" s="40"/>
      <c r="D3" s="10"/>
      <c r="E3" s="8"/>
      <c r="F3" s="11"/>
      <c r="G3" s="10"/>
      <c r="H3" s="8"/>
      <c r="I3" s="11"/>
      <c r="J3" s="10"/>
      <c r="K3" s="8"/>
      <c r="L3" s="11"/>
      <c r="M3" s="10"/>
      <c r="N3" s="8"/>
      <c r="O3" s="11"/>
      <c r="P3" s="49"/>
      <c r="Q3" s="52"/>
      <c r="R3" s="53"/>
      <c r="S3" s="52"/>
      <c r="T3" s="52"/>
      <c r="U3" s="53"/>
      <c r="V3" s="11" t="s">
        <v>13</v>
      </c>
      <c r="W3" s="11" t="s">
        <v>14</v>
      </c>
      <c r="X3" s="11" t="s">
        <v>15</v>
      </c>
      <c r="Y3" s="26" t="s">
        <v>16</v>
      </c>
      <c r="Z3" s="11" t="s">
        <v>17</v>
      </c>
      <c r="AA3" s="11"/>
      <c r="AB3" s="8"/>
    </row>
    <row r="4" ht="14.25" spans="1:28">
      <c r="A4" s="8"/>
      <c r="B4" s="8"/>
      <c r="C4" s="41"/>
      <c r="D4" s="10" t="s">
        <v>18</v>
      </c>
      <c r="E4" s="8" t="s">
        <v>19</v>
      </c>
      <c r="F4" s="11" t="s">
        <v>20</v>
      </c>
      <c r="G4" s="10" t="s">
        <v>18</v>
      </c>
      <c r="H4" s="8" t="s">
        <v>19</v>
      </c>
      <c r="I4" s="11" t="s">
        <v>20</v>
      </c>
      <c r="J4" s="10" t="s">
        <v>18</v>
      </c>
      <c r="K4" s="8" t="s">
        <v>19</v>
      </c>
      <c r="L4" s="11" t="s">
        <v>20</v>
      </c>
      <c r="M4" s="10" t="s">
        <v>18</v>
      </c>
      <c r="N4" s="8" t="s">
        <v>19</v>
      </c>
      <c r="O4" s="11" t="s">
        <v>20</v>
      </c>
      <c r="P4" s="10" t="s">
        <v>18</v>
      </c>
      <c r="Q4" s="8" t="s">
        <v>19</v>
      </c>
      <c r="R4" s="11" t="s">
        <v>20</v>
      </c>
      <c r="S4" s="10" t="s">
        <v>18</v>
      </c>
      <c r="T4" s="8" t="s">
        <v>19</v>
      </c>
      <c r="U4" s="11" t="s">
        <v>20</v>
      </c>
      <c r="V4" s="11" t="s">
        <v>20</v>
      </c>
      <c r="W4" s="11" t="s">
        <v>20</v>
      </c>
      <c r="X4" s="11" t="s">
        <v>20</v>
      </c>
      <c r="Y4" s="11" t="s">
        <v>20</v>
      </c>
      <c r="Z4" s="11" t="s">
        <v>20</v>
      </c>
      <c r="AA4" s="11"/>
      <c r="AB4" s="8"/>
    </row>
    <row r="5" s="1" customFormat="1" spans="1:28">
      <c r="A5" s="42">
        <v>1</v>
      </c>
      <c r="B5" s="20"/>
      <c r="C5" s="21"/>
      <c r="D5" s="17"/>
      <c r="E5" s="15"/>
      <c r="F5" s="18"/>
      <c r="G5" s="19"/>
      <c r="H5" s="15"/>
      <c r="I5" s="18"/>
      <c r="J5" s="19"/>
      <c r="K5" s="15"/>
      <c r="L5" s="18"/>
      <c r="M5" s="19"/>
      <c r="N5" s="15"/>
      <c r="O5" s="18"/>
      <c r="P5" s="19"/>
      <c r="Q5" s="15"/>
      <c r="R5" s="18"/>
      <c r="S5" s="19"/>
      <c r="T5" s="19"/>
      <c r="U5" s="18"/>
      <c r="V5" s="18"/>
      <c r="W5" s="18"/>
      <c r="X5" s="18"/>
      <c r="Y5" s="18"/>
      <c r="Z5" s="18"/>
      <c r="AA5" s="18">
        <f t="shared" ref="AA5:AA30" si="0">+Z5+Y5+X5+W5+V5+U5+R5+O5+L5+I5+F5</f>
        <v>0</v>
      </c>
      <c r="AB5" s="21"/>
    </row>
    <row r="6" s="1" customFormat="1" spans="1:28">
      <c r="A6" s="15">
        <v>2</v>
      </c>
      <c r="B6" s="20"/>
      <c r="C6" s="21"/>
      <c r="D6" s="19"/>
      <c r="E6" s="15"/>
      <c r="F6" s="18"/>
      <c r="G6" s="19"/>
      <c r="H6" s="15"/>
      <c r="I6" s="18"/>
      <c r="J6" s="19"/>
      <c r="K6" s="15"/>
      <c r="L6" s="18"/>
      <c r="M6" s="19"/>
      <c r="N6" s="15"/>
      <c r="O6" s="18"/>
      <c r="P6" s="19"/>
      <c r="Q6" s="15"/>
      <c r="R6" s="18"/>
      <c r="S6" s="19"/>
      <c r="T6" s="19"/>
      <c r="U6" s="18"/>
      <c r="V6" s="18"/>
      <c r="W6" s="18"/>
      <c r="X6" s="18"/>
      <c r="Y6" s="18"/>
      <c r="Z6" s="18"/>
      <c r="AA6" s="18">
        <f t="shared" si="0"/>
        <v>0</v>
      </c>
      <c r="AB6" s="54"/>
    </row>
    <row r="7" s="1" customFormat="1" spans="1:28">
      <c r="A7" s="15">
        <v>3</v>
      </c>
      <c r="B7" s="20"/>
      <c r="C7" s="21"/>
      <c r="D7" s="17"/>
      <c r="E7" s="15"/>
      <c r="F7" s="18"/>
      <c r="G7" s="19"/>
      <c r="H7" s="15"/>
      <c r="I7" s="18"/>
      <c r="J7" s="19"/>
      <c r="K7" s="15"/>
      <c r="L7" s="18"/>
      <c r="M7" s="19"/>
      <c r="N7" s="15"/>
      <c r="O7" s="18"/>
      <c r="P7" s="19"/>
      <c r="Q7" s="15"/>
      <c r="R7" s="18"/>
      <c r="S7" s="19"/>
      <c r="T7" s="19"/>
      <c r="U7" s="18"/>
      <c r="V7" s="18"/>
      <c r="W7" s="18"/>
      <c r="X7" s="18"/>
      <c r="Y7" s="18"/>
      <c r="Z7" s="18"/>
      <c r="AA7" s="18">
        <f t="shared" si="0"/>
        <v>0</v>
      </c>
      <c r="AB7" s="54"/>
    </row>
    <row r="8" s="1" customFormat="1" spans="1:28">
      <c r="A8" s="15">
        <v>4</v>
      </c>
      <c r="B8" s="20"/>
      <c r="C8" s="21"/>
      <c r="D8" s="17"/>
      <c r="E8" s="15"/>
      <c r="F8" s="18"/>
      <c r="G8" s="19"/>
      <c r="H8" s="15"/>
      <c r="I8" s="18"/>
      <c r="J8" s="19"/>
      <c r="K8" s="15"/>
      <c r="L8" s="18"/>
      <c r="M8" s="19"/>
      <c r="N8" s="15"/>
      <c r="O8" s="18"/>
      <c r="P8" s="19"/>
      <c r="Q8" s="15"/>
      <c r="R8" s="18"/>
      <c r="S8" s="19"/>
      <c r="T8" s="19"/>
      <c r="U8" s="18"/>
      <c r="V8" s="18"/>
      <c r="W8" s="18"/>
      <c r="X8" s="18"/>
      <c r="Y8" s="18"/>
      <c r="Z8" s="18"/>
      <c r="AA8" s="18">
        <f t="shared" si="0"/>
        <v>0</v>
      </c>
      <c r="AB8" s="54"/>
    </row>
    <row r="9" s="1" customFormat="1" spans="1:28">
      <c r="A9" s="15">
        <v>5</v>
      </c>
      <c r="B9" s="20"/>
      <c r="C9" s="21"/>
      <c r="D9" s="17"/>
      <c r="E9" s="15"/>
      <c r="F9" s="18"/>
      <c r="G9" s="19"/>
      <c r="H9" s="15"/>
      <c r="I9" s="18"/>
      <c r="J9" s="19"/>
      <c r="K9" s="15"/>
      <c r="L9" s="18"/>
      <c r="M9" s="19"/>
      <c r="N9" s="15"/>
      <c r="O9" s="18"/>
      <c r="P9" s="19"/>
      <c r="Q9" s="15"/>
      <c r="R9" s="18"/>
      <c r="S9" s="19"/>
      <c r="T9" s="19"/>
      <c r="U9" s="18"/>
      <c r="V9" s="18"/>
      <c r="W9" s="18"/>
      <c r="X9" s="18"/>
      <c r="Y9" s="18"/>
      <c r="Z9" s="18"/>
      <c r="AA9" s="18">
        <f t="shared" si="0"/>
        <v>0</v>
      </c>
      <c r="AB9" s="54"/>
    </row>
    <row r="10" s="1" customFormat="1" spans="1:28">
      <c r="A10" s="15">
        <v>6</v>
      </c>
      <c r="B10" s="20"/>
      <c r="C10" s="21"/>
      <c r="D10" s="17"/>
      <c r="E10" s="15"/>
      <c r="F10" s="18"/>
      <c r="G10" s="19"/>
      <c r="H10" s="15"/>
      <c r="I10" s="18"/>
      <c r="J10" s="19"/>
      <c r="K10" s="15"/>
      <c r="L10" s="18"/>
      <c r="M10" s="19"/>
      <c r="N10" s="15"/>
      <c r="O10" s="18"/>
      <c r="P10" s="19"/>
      <c r="Q10" s="15"/>
      <c r="R10" s="18"/>
      <c r="S10" s="19"/>
      <c r="T10" s="19"/>
      <c r="U10" s="18"/>
      <c r="V10" s="18"/>
      <c r="W10" s="18"/>
      <c r="X10" s="18"/>
      <c r="Y10" s="18"/>
      <c r="Z10" s="18"/>
      <c r="AA10" s="18">
        <f t="shared" si="0"/>
        <v>0</v>
      </c>
      <c r="AB10" s="54"/>
    </row>
    <row r="11" s="1" customFormat="1" spans="1:28">
      <c r="A11" s="15">
        <v>7</v>
      </c>
      <c r="B11" s="20"/>
      <c r="C11" s="21"/>
      <c r="D11" s="17"/>
      <c r="E11" s="15"/>
      <c r="F11" s="18"/>
      <c r="G11" s="19"/>
      <c r="H11" s="15"/>
      <c r="I11" s="18"/>
      <c r="J11" s="19"/>
      <c r="K11" s="15"/>
      <c r="L11" s="18"/>
      <c r="M11" s="19"/>
      <c r="N11" s="15"/>
      <c r="O11" s="18"/>
      <c r="P11" s="19"/>
      <c r="Q11" s="15"/>
      <c r="R11" s="18"/>
      <c r="S11" s="19"/>
      <c r="T11" s="19"/>
      <c r="U11" s="18"/>
      <c r="V11" s="18"/>
      <c r="W11" s="18"/>
      <c r="X11" s="18"/>
      <c r="Y11" s="18"/>
      <c r="Z11" s="18"/>
      <c r="AA11" s="18">
        <f t="shared" si="0"/>
        <v>0</v>
      </c>
      <c r="AB11" s="54"/>
    </row>
    <row r="12" s="1" customFormat="1" spans="1:28">
      <c r="A12" s="15">
        <v>8</v>
      </c>
      <c r="B12" s="20"/>
      <c r="C12" s="21"/>
      <c r="D12" s="17"/>
      <c r="E12" s="15"/>
      <c r="F12" s="18"/>
      <c r="G12" s="19"/>
      <c r="H12" s="15"/>
      <c r="I12" s="18"/>
      <c r="J12" s="17"/>
      <c r="K12" s="15"/>
      <c r="L12" s="18"/>
      <c r="M12" s="17"/>
      <c r="N12" s="15"/>
      <c r="O12" s="18"/>
      <c r="P12" s="17"/>
      <c r="Q12" s="15"/>
      <c r="R12" s="29"/>
      <c r="S12" s="17"/>
      <c r="T12" s="17"/>
      <c r="U12" s="29"/>
      <c r="V12" s="29"/>
      <c r="W12" s="18"/>
      <c r="X12" s="18"/>
      <c r="Y12" s="18"/>
      <c r="Z12" s="18"/>
      <c r="AA12" s="18">
        <f t="shared" si="0"/>
        <v>0</v>
      </c>
      <c r="AB12" s="54"/>
    </row>
    <row r="13" s="1" customFormat="1" spans="1:28">
      <c r="A13" s="15">
        <v>9</v>
      </c>
      <c r="B13" s="20"/>
      <c r="C13" s="21"/>
      <c r="D13" s="17"/>
      <c r="E13" s="15"/>
      <c r="F13" s="18"/>
      <c r="G13" s="19"/>
      <c r="H13" s="15"/>
      <c r="I13" s="18"/>
      <c r="J13" s="19"/>
      <c r="K13" s="15"/>
      <c r="L13" s="18"/>
      <c r="M13" s="19"/>
      <c r="N13" s="15"/>
      <c r="O13" s="18"/>
      <c r="P13" s="19"/>
      <c r="Q13" s="15"/>
      <c r="R13" s="18"/>
      <c r="S13" s="19"/>
      <c r="T13" s="19"/>
      <c r="U13" s="18"/>
      <c r="V13" s="18"/>
      <c r="W13" s="18"/>
      <c r="X13" s="18"/>
      <c r="Y13" s="18"/>
      <c r="Z13" s="18"/>
      <c r="AA13" s="18">
        <f t="shared" si="0"/>
        <v>0</v>
      </c>
      <c r="AB13" s="54"/>
    </row>
    <row r="14" s="1" customFormat="1" spans="1:28">
      <c r="A14" s="15">
        <v>10</v>
      </c>
      <c r="B14" s="20"/>
      <c r="C14" s="21"/>
      <c r="D14" s="17"/>
      <c r="E14" s="15"/>
      <c r="F14" s="18"/>
      <c r="G14" s="19"/>
      <c r="H14" s="15"/>
      <c r="I14" s="18"/>
      <c r="J14" s="19"/>
      <c r="K14" s="15"/>
      <c r="L14" s="18"/>
      <c r="M14" s="19"/>
      <c r="N14" s="15"/>
      <c r="O14" s="18"/>
      <c r="P14" s="19"/>
      <c r="Q14" s="15"/>
      <c r="R14" s="18"/>
      <c r="S14" s="19"/>
      <c r="T14" s="19"/>
      <c r="U14" s="18"/>
      <c r="V14" s="18"/>
      <c r="W14" s="18"/>
      <c r="X14" s="18"/>
      <c r="Y14" s="18"/>
      <c r="Z14" s="18"/>
      <c r="AA14" s="18">
        <f t="shared" si="0"/>
        <v>0</v>
      </c>
      <c r="AB14" s="54"/>
    </row>
    <row r="15" s="1" customFormat="1" spans="1:28">
      <c r="A15" s="15">
        <v>11</v>
      </c>
      <c r="B15" s="20"/>
      <c r="C15" s="21"/>
      <c r="D15" s="17"/>
      <c r="E15" s="15"/>
      <c r="F15" s="18"/>
      <c r="G15" s="19"/>
      <c r="H15" s="15"/>
      <c r="I15" s="18"/>
      <c r="J15" s="19"/>
      <c r="K15" s="15"/>
      <c r="L15" s="18"/>
      <c r="M15" s="19"/>
      <c r="N15" s="15"/>
      <c r="O15" s="18"/>
      <c r="P15" s="19"/>
      <c r="Q15" s="15"/>
      <c r="R15" s="18"/>
      <c r="S15" s="19"/>
      <c r="T15" s="19"/>
      <c r="U15" s="18"/>
      <c r="V15" s="18"/>
      <c r="W15" s="18"/>
      <c r="X15" s="18"/>
      <c r="Y15" s="18"/>
      <c r="Z15" s="18"/>
      <c r="AA15" s="18">
        <f t="shared" si="0"/>
        <v>0</v>
      </c>
      <c r="AB15" s="54"/>
    </row>
    <row r="16" s="1" customFormat="1" spans="1:28">
      <c r="A16" s="15">
        <v>12</v>
      </c>
      <c r="B16" s="20"/>
      <c r="C16" s="21"/>
      <c r="D16" s="17"/>
      <c r="E16" s="15"/>
      <c r="F16" s="18"/>
      <c r="G16" s="19"/>
      <c r="H16" s="15"/>
      <c r="I16" s="18"/>
      <c r="J16" s="19"/>
      <c r="K16" s="15"/>
      <c r="L16" s="18"/>
      <c r="M16" s="19"/>
      <c r="N16" s="15"/>
      <c r="O16" s="18"/>
      <c r="P16" s="19"/>
      <c r="Q16" s="15"/>
      <c r="R16" s="18"/>
      <c r="S16" s="19"/>
      <c r="T16" s="19"/>
      <c r="U16" s="18"/>
      <c r="V16" s="18"/>
      <c r="W16" s="18"/>
      <c r="X16" s="18"/>
      <c r="Y16" s="18"/>
      <c r="Z16" s="18"/>
      <c r="AA16" s="18">
        <f t="shared" si="0"/>
        <v>0</v>
      </c>
      <c r="AB16" s="54"/>
    </row>
    <row r="17" s="1" customFormat="1" spans="1:28">
      <c r="A17" s="15">
        <v>13</v>
      </c>
      <c r="B17" s="20"/>
      <c r="C17" s="21"/>
      <c r="D17" s="17"/>
      <c r="E17" s="15"/>
      <c r="F17" s="18"/>
      <c r="G17" s="19"/>
      <c r="H17" s="15"/>
      <c r="I17" s="18"/>
      <c r="J17" s="19"/>
      <c r="K17" s="15"/>
      <c r="L17" s="18"/>
      <c r="M17" s="19"/>
      <c r="N17" s="15"/>
      <c r="O17" s="18"/>
      <c r="P17" s="19"/>
      <c r="Q17" s="15"/>
      <c r="R17" s="18"/>
      <c r="S17" s="19"/>
      <c r="T17" s="19"/>
      <c r="U17" s="18"/>
      <c r="V17" s="18"/>
      <c r="W17" s="18"/>
      <c r="X17" s="18"/>
      <c r="Y17" s="18"/>
      <c r="Z17" s="18"/>
      <c r="AA17" s="18">
        <f t="shared" si="0"/>
        <v>0</v>
      </c>
      <c r="AB17" s="54"/>
    </row>
    <row r="18" s="1" customFormat="1" spans="1:28">
      <c r="A18" s="15">
        <v>14</v>
      </c>
      <c r="B18" s="20"/>
      <c r="C18" s="21"/>
      <c r="D18" s="17"/>
      <c r="E18" s="15"/>
      <c r="F18" s="18"/>
      <c r="G18" s="19"/>
      <c r="H18" s="15"/>
      <c r="I18" s="18"/>
      <c r="J18" s="19"/>
      <c r="K18" s="15"/>
      <c r="L18" s="18"/>
      <c r="M18" s="19"/>
      <c r="N18" s="15"/>
      <c r="O18" s="18"/>
      <c r="P18" s="19"/>
      <c r="Q18" s="15"/>
      <c r="R18" s="18"/>
      <c r="S18" s="19"/>
      <c r="T18" s="19"/>
      <c r="U18" s="18"/>
      <c r="V18" s="18"/>
      <c r="W18" s="18"/>
      <c r="X18" s="18"/>
      <c r="Y18" s="18"/>
      <c r="Z18" s="18"/>
      <c r="AA18" s="18">
        <f t="shared" si="0"/>
        <v>0</v>
      </c>
      <c r="AB18" s="54"/>
    </row>
    <row r="19" s="1" customFormat="1" spans="1:28">
      <c r="A19" s="15">
        <v>15</v>
      </c>
      <c r="B19" s="20"/>
      <c r="C19" s="21"/>
      <c r="D19" s="17"/>
      <c r="E19" s="15"/>
      <c r="F19" s="18"/>
      <c r="G19" s="19"/>
      <c r="H19" s="15"/>
      <c r="I19" s="18"/>
      <c r="J19" s="19"/>
      <c r="K19" s="15"/>
      <c r="L19" s="18"/>
      <c r="M19" s="19"/>
      <c r="N19" s="15"/>
      <c r="O19" s="18"/>
      <c r="P19" s="19"/>
      <c r="Q19" s="15"/>
      <c r="R19" s="18"/>
      <c r="S19" s="19"/>
      <c r="T19" s="19"/>
      <c r="U19" s="18"/>
      <c r="V19" s="18"/>
      <c r="W19" s="18"/>
      <c r="X19" s="18"/>
      <c r="Y19" s="18"/>
      <c r="Z19" s="18"/>
      <c r="AA19" s="18">
        <f t="shared" si="0"/>
        <v>0</v>
      </c>
      <c r="AB19" s="54"/>
    </row>
    <row r="20" s="1" customFormat="1" spans="1:28">
      <c r="A20" s="15">
        <v>16</v>
      </c>
      <c r="B20" s="20"/>
      <c r="C20" s="21"/>
      <c r="D20" s="17"/>
      <c r="E20" s="15"/>
      <c r="F20" s="18"/>
      <c r="G20" s="19"/>
      <c r="H20" s="15"/>
      <c r="I20" s="18"/>
      <c r="J20" s="19"/>
      <c r="K20" s="15"/>
      <c r="L20" s="18"/>
      <c r="M20" s="19"/>
      <c r="N20" s="15"/>
      <c r="O20" s="18"/>
      <c r="P20" s="19"/>
      <c r="Q20" s="15"/>
      <c r="R20" s="18"/>
      <c r="S20" s="19"/>
      <c r="T20" s="19"/>
      <c r="U20" s="18"/>
      <c r="V20" s="18"/>
      <c r="W20" s="18"/>
      <c r="X20" s="18"/>
      <c r="Y20" s="18"/>
      <c r="Z20" s="18"/>
      <c r="AA20" s="18">
        <f t="shared" si="0"/>
        <v>0</v>
      </c>
      <c r="AB20" s="54"/>
    </row>
    <row r="21" s="1" customFormat="1" spans="1:28">
      <c r="A21" s="15"/>
      <c r="B21" s="20"/>
      <c r="C21" s="21"/>
      <c r="D21" s="17"/>
      <c r="E21" s="15"/>
      <c r="F21" s="18"/>
      <c r="G21" s="19"/>
      <c r="H21" s="15"/>
      <c r="I21" s="18"/>
      <c r="J21" s="19"/>
      <c r="K21" s="15"/>
      <c r="L21" s="18"/>
      <c r="M21" s="19"/>
      <c r="N21" s="15"/>
      <c r="O21" s="18"/>
      <c r="P21" s="19"/>
      <c r="Q21" s="15"/>
      <c r="R21" s="18"/>
      <c r="S21" s="19"/>
      <c r="T21" s="19"/>
      <c r="U21" s="18"/>
      <c r="V21" s="18"/>
      <c r="W21" s="18"/>
      <c r="X21" s="18"/>
      <c r="Y21" s="18"/>
      <c r="Z21" s="18"/>
      <c r="AA21" s="18">
        <f t="shared" si="0"/>
        <v>0</v>
      </c>
      <c r="AB21" s="54"/>
    </row>
    <row r="22" s="1" customFormat="1" spans="1:28">
      <c r="A22" s="15"/>
      <c r="B22" s="20"/>
      <c r="C22" s="21"/>
      <c r="D22" s="17"/>
      <c r="E22" s="15"/>
      <c r="F22" s="18"/>
      <c r="G22" s="19"/>
      <c r="H22" s="15"/>
      <c r="I22" s="18"/>
      <c r="J22" s="19"/>
      <c r="K22" s="15"/>
      <c r="L22" s="18"/>
      <c r="M22" s="19"/>
      <c r="N22" s="15"/>
      <c r="O22" s="18"/>
      <c r="P22" s="19"/>
      <c r="Q22" s="15"/>
      <c r="R22" s="18"/>
      <c r="S22" s="19"/>
      <c r="T22" s="19"/>
      <c r="U22" s="18"/>
      <c r="V22" s="18"/>
      <c r="W22" s="18"/>
      <c r="X22" s="18"/>
      <c r="Y22" s="18"/>
      <c r="Z22" s="18"/>
      <c r="AA22" s="18">
        <f t="shared" si="0"/>
        <v>0</v>
      </c>
      <c r="AB22" s="54"/>
    </row>
    <row r="23" s="1" customFormat="1" spans="1:28">
      <c r="A23" s="15"/>
      <c r="B23" s="20"/>
      <c r="C23" s="21"/>
      <c r="D23" s="17"/>
      <c r="E23" s="15"/>
      <c r="F23" s="18"/>
      <c r="G23" s="19"/>
      <c r="H23" s="15"/>
      <c r="I23" s="18"/>
      <c r="J23" s="19"/>
      <c r="K23" s="15"/>
      <c r="L23" s="18"/>
      <c r="M23" s="19"/>
      <c r="N23" s="15"/>
      <c r="O23" s="18"/>
      <c r="P23" s="19"/>
      <c r="Q23" s="15"/>
      <c r="R23" s="18"/>
      <c r="S23" s="19"/>
      <c r="T23" s="19"/>
      <c r="U23" s="18"/>
      <c r="V23" s="18"/>
      <c r="W23" s="18"/>
      <c r="X23" s="18"/>
      <c r="Y23" s="18"/>
      <c r="Z23" s="18"/>
      <c r="AA23" s="18">
        <f t="shared" si="0"/>
        <v>0</v>
      </c>
      <c r="AB23" s="54"/>
    </row>
    <row r="24" s="1" customFormat="1" spans="1:28">
      <c r="A24" s="15"/>
      <c r="B24" s="20"/>
      <c r="C24" s="21"/>
      <c r="D24" s="17"/>
      <c r="E24" s="15"/>
      <c r="F24" s="18"/>
      <c r="G24" s="19"/>
      <c r="H24" s="15"/>
      <c r="I24" s="18"/>
      <c r="J24" s="19"/>
      <c r="K24" s="15"/>
      <c r="L24" s="18"/>
      <c r="M24" s="19"/>
      <c r="N24" s="15"/>
      <c r="O24" s="18"/>
      <c r="P24" s="19"/>
      <c r="Q24" s="15"/>
      <c r="R24" s="18"/>
      <c r="S24" s="19"/>
      <c r="T24" s="19"/>
      <c r="U24" s="18"/>
      <c r="V24" s="18"/>
      <c r="W24" s="18"/>
      <c r="X24" s="18"/>
      <c r="Y24" s="18"/>
      <c r="Z24" s="18"/>
      <c r="AA24" s="18">
        <f t="shared" si="0"/>
        <v>0</v>
      </c>
      <c r="AB24" s="54"/>
    </row>
    <row r="25" s="1" customFormat="1" spans="1:28">
      <c r="A25" s="15"/>
      <c r="B25" s="20"/>
      <c r="C25" s="21"/>
      <c r="D25" s="17"/>
      <c r="E25" s="15"/>
      <c r="F25" s="18"/>
      <c r="G25" s="19"/>
      <c r="H25" s="15"/>
      <c r="I25" s="18"/>
      <c r="J25" s="19"/>
      <c r="K25" s="15"/>
      <c r="L25" s="18"/>
      <c r="M25" s="19"/>
      <c r="N25" s="15"/>
      <c r="O25" s="18"/>
      <c r="P25" s="19"/>
      <c r="Q25" s="15"/>
      <c r="R25" s="18"/>
      <c r="S25" s="19"/>
      <c r="T25" s="19"/>
      <c r="U25" s="18"/>
      <c r="V25" s="18"/>
      <c r="W25" s="18"/>
      <c r="X25" s="18"/>
      <c r="Y25" s="18"/>
      <c r="Z25" s="18"/>
      <c r="AA25" s="18">
        <f t="shared" si="0"/>
        <v>0</v>
      </c>
      <c r="AB25" s="54"/>
    </row>
    <row r="26" s="1" customFormat="1" spans="1:28">
      <c r="A26" s="15"/>
      <c r="B26" s="20"/>
      <c r="C26" s="21"/>
      <c r="D26" s="17"/>
      <c r="E26" s="15"/>
      <c r="F26" s="18"/>
      <c r="G26" s="19"/>
      <c r="H26" s="15"/>
      <c r="I26" s="18"/>
      <c r="J26" s="19"/>
      <c r="K26" s="15"/>
      <c r="L26" s="18"/>
      <c r="M26" s="19"/>
      <c r="N26" s="15"/>
      <c r="O26" s="18"/>
      <c r="P26" s="19"/>
      <c r="Q26" s="15"/>
      <c r="R26" s="18"/>
      <c r="S26" s="19"/>
      <c r="T26" s="19"/>
      <c r="U26" s="18"/>
      <c r="V26" s="18"/>
      <c r="W26" s="18"/>
      <c r="X26" s="18"/>
      <c r="Y26" s="18"/>
      <c r="Z26" s="18"/>
      <c r="AA26" s="18">
        <f t="shared" si="0"/>
        <v>0</v>
      </c>
      <c r="AB26" s="54"/>
    </row>
    <row r="27" s="1" customFormat="1" spans="1:28">
      <c r="A27" s="15"/>
      <c r="B27" s="20"/>
      <c r="C27" s="21"/>
      <c r="D27" s="17"/>
      <c r="E27" s="15"/>
      <c r="F27" s="18"/>
      <c r="G27" s="19"/>
      <c r="H27" s="15"/>
      <c r="I27" s="18"/>
      <c r="J27" s="19"/>
      <c r="K27" s="15"/>
      <c r="L27" s="18"/>
      <c r="M27" s="19"/>
      <c r="N27" s="15"/>
      <c r="O27" s="18"/>
      <c r="P27" s="19"/>
      <c r="Q27" s="15"/>
      <c r="R27" s="18"/>
      <c r="S27" s="19"/>
      <c r="T27" s="19"/>
      <c r="U27" s="18"/>
      <c r="V27" s="18"/>
      <c r="W27" s="18"/>
      <c r="X27" s="18"/>
      <c r="Y27" s="18"/>
      <c r="Z27" s="18"/>
      <c r="AA27" s="18">
        <f t="shared" si="0"/>
        <v>0</v>
      </c>
      <c r="AB27" s="54"/>
    </row>
    <row r="28" s="1" customFormat="1" spans="1:28">
      <c r="A28" s="15"/>
      <c r="B28" s="20"/>
      <c r="C28" s="21"/>
      <c r="D28" s="17"/>
      <c r="E28" s="15"/>
      <c r="F28" s="18"/>
      <c r="G28" s="19"/>
      <c r="H28" s="15"/>
      <c r="I28" s="18"/>
      <c r="J28" s="19"/>
      <c r="K28" s="15"/>
      <c r="L28" s="18"/>
      <c r="M28" s="19"/>
      <c r="N28" s="15"/>
      <c r="O28" s="18"/>
      <c r="P28" s="19"/>
      <c r="Q28" s="15"/>
      <c r="R28" s="18"/>
      <c r="S28" s="19"/>
      <c r="T28" s="19"/>
      <c r="U28" s="18"/>
      <c r="V28" s="18"/>
      <c r="W28" s="18"/>
      <c r="X28" s="18"/>
      <c r="Y28" s="18"/>
      <c r="Z28" s="18"/>
      <c r="AA28" s="18">
        <f t="shared" si="0"/>
        <v>0</v>
      </c>
      <c r="AB28" s="54"/>
    </row>
    <row r="29" s="1" customFormat="1" spans="1:28">
      <c r="A29" s="15"/>
      <c r="B29" s="20"/>
      <c r="C29" s="21"/>
      <c r="D29" s="17"/>
      <c r="E29" s="15"/>
      <c r="F29" s="18"/>
      <c r="G29" s="19"/>
      <c r="H29" s="15"/>
      <c r="I29" s="18"/>
      <c r="J29" s="19"/>
      <c r="K29" s="15"/>
      <c r="L29" s="18"/>
      <c r="M29" s="19"/>
      <c r="N29" s="15"/>
      <c r="O29" s="18"/>
      <c r="P29" s="19"/>
      <c r="Q29" s="15"/>
      <c r="R29" s="18"/>
      <c r="S29" s="19"/>
      <c r="T29" s="19"/>
      <c r="U29" s="18"/>
      <c r="V29" s="18"/>
      <c r="W29" s="18"/>
      <c r="X29" s="18"/>
      <c r="Y29" s="18"/>
      <c r="Z29" s="18"/>
      <c r="AA29" s="18">
        <f t="shared" si="0"/>
        <v>0</v>
      </c>
      <c r="AB29" s="54"/>
    </row>
    <row r="30" s="1" customFormat="1" spans="1:28">
      <c r="A30" s="15"/>
      <c r="B30" s="20"/>
      <c r="C30" s="21"/>
      <c r="D30" s="17"/>
      <c r="E30" s="15"/>
      <c r="F30" s="18"/>
      <c r="G30" s="19"/>
      <c r="H30" s="15"/>
      <c r="I30" s="18"/>
      <c r="J30" s="19"/>
      <c r="K30" s="15"/>
      <c r="L30" s="18"/>
      <c r="M30" s="19"/>
      <c r="N30" s="15"/>
      <c r="O30" s="18"/>
      <c r="P30" s="19"/>
      <c r="Q30" s="15"/>
      <c r="R30" s="18"/>
      <c r="S30" s="19"/>
      <c r="T30" s="19"/>
      <c r="U30" s="18"/>
      <c r="V30" s="18"/>
      <c r="W30" s="18"/>
      <c r="X30" s="18"/>
      <c r="Y30" s="18"/>
      <c r="Z30" s="18"/>
      <c r="AA30" s="18">
        <f t="shared" si="0"/>
        <v>0</v>
      </c>
      <c r="AB30" s="54"/>
    </row>
    <row r="31" s="34" customFormat="1" ht="27" customHeight="1" spans="1:28">
      <c r="A31" s="43" t="s">
        <v>21</v>
      </c>
      <c r="B31" s="44"/>
      <c r="C31" s="45"/>
      <c r="D31" s="46">
        <f t="shared" ref="D31:O31" si="1">SUM(D5:D30)</f>
        <v>0</v>
      </c>
      <c r="E31" s="44">
        <f t="shared" si="1"/>
        <v>0</v>
      </c>
      <c r="F31" s="47">
        <f t="shared" si="1"/>
        <v>0</v>
      </c>
      <c r="G31" s="46">
        <f t="shared" si="1"/>
        <v>0</v>
      </c>
      <c r="H31" s="44">
        <f t="shared" si="1"/>
        <v>0</v>
      </c>
      <c r="I31" s="47">
        <f t="shared" si="1"/>
        <v>0</v>
      </c>
      <c r="J31" s="46">
        <f t="shared" si="1"/>
        <v>0</v>
      </c>
      <c r="K31" s="44">
        <f t="shared" si="1"/>
        <v>0</v>
      </c>
      <c r="L31" s="47">
        <f t="shared" si="1"/>
        <v>0</v>
      </c>
      <c r="M31" s="46">
        <f t="shared" si="1"/>
        <v>0</v>
      </c>
      <c r="N31" s="44">
        <f t="shared" si="1"/>
        <v>0</v>
      </c>
      <c r="O31" s="47">
        <f t="shared" si="1"/>
        <v>0</v>
      </c>
      <c r="P31" s="46"/>
      <c r="Q31" s="46"/>
      <c r="R31" s="47"/>
      <c r="S31" s="46"/>
      <c r="T31" s="46"/>
      <c r="U31" s="47"/>
      <c r="V31" s="47">
        <f t="shared" ref="V31:X31" si="2">SUM(V5:V30)</f>
        <v>0</v>
      </c>
      <c r="W31" s="47">
        <f t="shared" si="2"/>
        <v>0</v>
      </c>
      <c r="X31" s="47">
        <f t="shared" si="2"/>
        <v>0</v>
      </c>
      <c r="Y31" s="47"/>
      <c r="Z31" s="47">
        <f>SUM(Z5:Z30)</f>
        <v>0</v>
      </c>
      <c r="AA31" s="47">
        <f>SUM(AA5:AA30)</f>
        <v>0</v>
      </c>
      <c r="AB31" s="44"/>
    </row>
    <row r="38" spans="7:7">
      <c r="G38" s="5">
        <v>2</v>
      </c>
    </row>
    <row r="41" spans="7:8">
      <c r="G41" s="5">
        <v>0.0017</v>
      </c>
      <c r="H41" s="3">
        <v>9000</v>
      </c>
    </row>
    <row r="42" spans="10:10">
      <c r="J42" s="6"/>
    </row>
    <row r="43" spans="7:8">
      <c r="G43" s="5">
        <v>0.2806</v>
      </c>
      <c r="H43" s="3">
        <v>9000</v>
      </c>
    </row>
    <row r="44" spans="7:8">
      <c r="G44" s="5">
        <v>0.1027</v>
      </c>
      <c r="H44" s="3">
        <v>9000</v>
      </c>
    </row>
    <row r="45" spans="7:8">
      <c r="G45" s="5">
        <v>0.1208</v>
      </c>
      <c r="H45" s="3">
        <v>9000</v>
      </c>
    </row>
    <row r="47" spans="9:9">
      <c r="I47" s="6">
        <f>SUM(G43:H45)</f>
        <v>27000.5041</v>
      </c>
    </row>
  </sheetData>
  <mergeCells count="14">
    <mergeCell ref="A1:AB1"/>
    <mergeCell ref="V2:Z2"/>
    <mergeCell ref="A31:B31"/>
    <mergeCell ref="A2:A4"/>
    <mergeCell ref="B2:B4"/>
    <mergeCell ref="C2:C4"/>
    <mergeCell ref="AA2:AA4"/>
    <mergeCell ref="AB2:AB4"/>
    <mergeCell ref="D2:F3"/>
    <mergeCell ref="G2:I3"/>
    <mergeCell ref="J2:L3"/>
    <mergeCell ref="M2:O3"/>
    <mergeCell ref="P2:R3"/>
    <mergeCell ref="S2:U3"/>
  </mergeCells>
  <printOptions horizontalCentered="1"/>
  <pageMargins left="0.236111111111111" right="0.196527777777778" top="0.432638888888889" bottom="0.236111111111111" header="0.196527777777778" footer="0.0784722222222222"/>
  <pageSetup paperSize="9" scale="6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42"/>
  <sheetViews>
    <sheetView tabSelected="1" view="pageBreakPreview" zoomScaleNormal="70" zoomScaleSheetLayoutView="100" workbookViewId="0">
      <pane xSplit="3" ySplit="4" topLeftCell="G5" activePane="bottomRight" state="frozen"/>
      <selection/>
      <selection pane="topRight"/>
      <selection pane="bottomLeft"/>
      <selection pane="bottomRight" activeCell="A1" sqref="A1:AF1"/>
    </sheetView>
  </sheetViews>
  <sheetFormatPr defaultColWidth="9" defaultRowHeight="15.75"/>
  <cols>
    <col min="1" max="1" width="5.225" style="3" customWidth="1"/>
    <col min="2" max="2" width="15.625" style="3" customWidth="1"/>
    <col min="3" max="3" width="15.625" style="4" hidden="1" customWidth="1"/>
    <col min="4" max="4" width="2.625" style="5" hidden="1" customWidth="1"/>
    <col min="5" max="5" width="4.625" style="3" hidden="1" customWidth="1"/>
    <col min="6" max="6" width="4.625" style="6" hidden="1" customWidth="1"/>
    <col min="7" max="7" width="15.625" style="5" customWidth="1"/>
    <col min="8" max="8" width="15.625" style="3" customWidth="1"/>
    <col min="9" max="9" width="19.4166666666667" style="6" customWidth="1"/>
    <col min="10" max="10" width="8.33333333333333" style="5" hidden="1" customWidth="1"/>
    <col min="11" max="11" width="5.225" style="3" hidden="1" customWidth="1"/>
    <col min="12" max="12" width="5.55833333333333" style="6" hidden="1" customWidth="1"/>
    <col min="13" max="13" width="8.33333333333333" style="5" hidden="1" customWidth="1"/>
    <col min="14" max="14" width="5.225" style="3" hidden="1" customWidth="1"/>
    <col min="15" max="15" width="5.55833333333333" style="6" hidden="1" customWidth="1"/>
    <col min="16" max="16" width="8.33333333333333" style="5" hidden="1" customWidth="1"/>
    <col min="17" max="17" width="5.225" style="5" hidden="1" customWidth="1"/>
    <col min="18" max="18" width="5.55833333333333" style="6" hidden="1" customWidth="1"/>
    <col min="19" max="19" width="8.33333333333333" style="5" hidden="1" customWidth="1"/>
    <col min="20" max="20" width="5.225" style="5" hidden="1" customWidth="1"/>
    <col min="21" max="21" width="5.55833333333333" style="6" hidden="1" customWidth="1"/>
    <col min="22" max="22" width="8.33333333333333" style="6" hidden="1" customWidth="1"/>
    <col min="23" max="23" width="7.225" style="6" hidden="1" customWidth="1"/>
    <col min="24" max="24" width="13.6083333333333" style="6" hidden="1" customWidth="1"/>
    <col min="25" max="25" width="15.625" style="6" customWidth="1"/>
    <col min="26" max="26" width="7.44166666666667" style="6" hidden="1" customWidth="1"/>
    <col min="27" max="27" width="5.55833333333333" style="3" hidden="1" customWidth="1"/>
    <col min="28" max="28" width="7.44166666666667" style="3" hidden="1" customWidth="1"/>
    <col min="29" max="29" width="5.55833333333333" style="3" hidden="1" customWidth="1"/>
    <col min="30" max="30" width="15.625" style="3" customWidth="1"/>
    <col min="31" max="31" width="26.5" style="3" customWidth="1"/>
    <col min="32" max="32" width="15.3166666666667" style="3" customWidth="1"/>
    <col min="33" max="16384" width="9" style="3"/>
  </cols>
  <sheetData>
    <row r="1" ht="31" customHeight="1" spans="1:32">
      <c r="A1" s="7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>
      <c r="A2" s="8" t="s">
        <v>1</v>
      </c>
      <c r="B2" s="8" t="s">
        <v>24</v>
      </c>
      <c r="C2" s="9" t="s">
        <v>25</v>
      </c>
      <c r="D2" s="10" t="s">
        <v>4</v>
      </c>
      <c r="E2" s="8"/>
      <c r="F2" s="11"/>
      <c r="G2" s="10" t="s">
        <v>5</v>
      </c>
      <c r="H2" s="8"/>
      <c r="I2" s="11"/>
      <c r="J2" s="10" t="s">
        <v>6</v>
      </c>
      <c r="K2" s="8"/>
      <c r="L2" s="11"/>
      <c r="M2" s="10" t="s">
        <v>7</v>
      </c>
      <c r="N2" s="8"/>
      <c r="O2" s="11"/>
      <c r="P2" s="10" t="s">
        <v>8</v>
      </c>
      <c r="Q2" s="10"/>
      <c r="R2" s="11"/>
      <c r="S2" s="10" t="s">
        <v>9</v>
      </c>
      <c r="T2" s="10"/>
      <c r="U2" s="11"/>
      <c r="V2" s="28" t="s">
        <v>26</v>
      </c>
      <c r="W2" s="28"/>
      <c r="X2" s="28"/>
      <c r="Y2" s="11" t="s">
        <v>10</v>
      </c>
      <c r="Z2" s="11"/>
      <c r="AA2" s="11"/>
      <c r="AB2" s="11"/>
      <c r="AC2" s="11"/>
      <c r="AD2" s="26" t="s">
        <v>27</v>
      </c>
      <c r="AE2" s="8" t="s">
        <v>12</v>
      </c>
      <c r="AF2" s="30" t="s">
        <v>28</v>
      </c>
    </row>
    <row r="3" ht="14.25" spans="1:32">
      <c r="A3" s="8"/>
      <c r="B3" s="8"/>
      <c r="C3" s="9"/>
      <c r="D3" s="10"/>
      <c r="E3" s="8"/>
      <c r="F3" s="11"/>
      <c r="G3" s="10"/>
      <c r="H3" s="8"/>
      <c r="I3" s="11"/>
      <c r="J3" s="10"/>
      <c r="K3" s="8"/>
      <c r="L3" s="11"/>
      <c r="M3" s="10"/>
      <c r="N3" s="8"/>
      <c r="O3" s="11"/>
      <c r="P3" s="10"/>
      <c r="Q3" s="10"/>
      <c r="R3" s="11"/>
      <c r="S3" s="10"/>
      <c r="T3" s="10"/>
      <c r="U3" s="11"/>
      <c r="V3" s="28"/>
      <c r="W3" s="28"/>
      <c r="X3" s="28"/>
      <c r="Y3" s="11" t="s">
        <v>13</v>
      </c>
      <c r="Z3" s="11" t="s">
        <v>14</v>
      </c>
      <c r="AA3" s="11" t="s">
        <v>15</v>
      </c>
      <c r="AB3" s="11" t="s">
        <v>29</v>
      </c>
      <c r="AC3" s="11" t="s">
        <v>17</v>
      </c>
      <c r="AD3" s="11"/>
      <c r="AE3" s="8"/>
      <c r="AF3" s="8"/>
    </row>
    <row r="4" ht="18" customHeight="1" spans="1:32">
      <c r="A4" s="8"/>
      <c r="B4" s="8"/>
      <c r="C4" s="9"/>
      <c r="D4" s="12" t="s">
        <v>30</v>
      </c>
      <c r="E4" s="13" t="s">
        <v>19</v>
      </c>
      <c r="F4" s="14" t="s">
        <v>20</v>
      </c>
      <c r="G4" s="12" t="s">
        <v>30</v>
      </c>
      <c r="H4" s="8" t="s">
        <v>19</v>
      </c>
      <c r="I4" s="26" t="s">
        <v>31</v>
      </c>
      <c r="J4" s="27" t="s">
        <v>30</v>
      </c>
      <c r="K4" s="8" t="s">
        <v>19</v>
      </c>
      <c r="L4" s="11" t="s">
        <v>20</v>
      </c>
      <c r="M4" s="27" t="s">
        <v>30</v>
      </c>
      <c r="N4" s="8" t="s">
        <v>19</v>
      </c>
      <c r="O4" s="11" t="s">
        <v>20</v>
      </c>
      <c r="P4" s="27" t="s">
        <v>30</v>
      </c>
      <c r="Q4" s="8" t="s">
        <v>19</v>
      </c>
      <c r="R4" s="11" t="s">
        <v>20</v>
      </c>
      <c r="S4" s="27" t="s">
        <v>30</v>
      </c>
      <c r="T4" s="8" t="s">
        <v>19</v>
      </c>
      <c r="U4" s="11" t="s">
        <v>20</v>
      </c>
      <c r="V4" s="11" t="s">
        <v>30</v>
      </c>
      <c r="W4" s="11" t="s">
        <v>19</v>
      </c>
      <c r="X4" s="11" t="s">
        <v>20</v>
      </c>
      <c r="Y4" s="11" t="s">
        <v>20</v>
      </c>
      <c r="Z4" s="11" t="s">
        <v>20</v>
      </c>
      <c r="AA4" s="11" t="s">
        <v>20</v>
      </c>
      <c r="AB4" s="11" t="s">
        <v>20</v>
      </c>
      <c r="AC4" s="11" t="s">
        <v>20</v>
      </c>
      <c r="AD4" s="11"/>
      <c r="AE4" s="8"/>
      <c r="AF4" s="8"/>
    </row>
    <row r="5" s="1" customFormat="1" spans="1:32">
      <c r="A5" s="15">
        <v>1</v>
      </c>
      <c r="B5" s="15" t="s">
        <v>32</v>
      </c>
      <c r="C5" s="16" t="s">
        <v>33</v>
      </c>
      <c r="D5" s="17"/>
      <c r="E5" s="15"/>
      <c r="F5" s="18"/>
      <c r="G5" s="19">
        <v>0.1267</v>
      </c>
      <c r="H5" s="15">
        <v>9000</v>
      </c>
      <c r="I5" s="18">
        <f>H5*G5*2</f>
        <v>2280.6</v>
      </c>
      <c r="J5" s="19"/>
      <c r="K5" s="15"/>
      <c r="L5" s="18"/>
      <c r="M5" s="19"/>
      <c r="N5" s="15"/>
      <c r="O5" s="18"/>
      <c r="P5" s="19"/>
      <c r="Q5" s="15"/>
      <c r="R5" s="18"/>
      <c r="S5" s="19"/>
      <c r="T5" s="19"/>
      <c r="U5" s="18"/>
      <c r="V5" s="19"/>
      <c r="W5" s="15"/>
      <c r="X5" s="15"/>
      <c r="Y5" s="18">
        <f>550</f>
        <v>550</v>
      </c>
      <c r="Z5" s="18"/>
      <c r="AA5" s="18"/>
      <c r="AB5" s="18"/>
      <c r="AC5" s="18"/>
      <c r="AD5" s="31">
        <f>I5+Y5</f>
        <v>2830.6</v>
      </c>
      <c r="AE5" s="15"/>
      <c r="AF5" s="15" t="s">
        <v>34</v>
      </c>
    </row>
    <row r="6" s="1" customFormat="1" spans="1:32">
      <c r="A6" s="15">
        <v>2</v>
      </c>
      <c r="B6" s="15" t="s">
        <v>35</v>
      </c>
      <c r="C6" s="16" t="s">
        <v>36</v>
      </c>
      <c r="D6" s="17"/>
      <c r="E6" s="15"/>
      <c r="F6" s="18"/>
      <c r="G6" s="19">
        <v>0.1179</v>
      </c>
      <c r="H6" s="15">
        <v>9000</v>
      </c>
      <c r="I6" s="18">
        <f t="shared" ref="I6:I41" si="0">H6*G6*2</f>
        <v>2122.2</v>
      </c>
      <c r="J6" s="19"/>
      <c r="K6" s="15"/>
      <c r="L6" s="18"/>
      <c r="M6" s="19"/>
      <c r="N6" s="15"/>
      <c r="O6" s="18"/>
      <c r="P6" s="19"/>
      <c r="Q6" s="15"/>
      <c r="R6" s="18"/>
      <c r="S6" s="19"/>
      <c r="T6" s="19"/>
      <c r="U6" s="18"/>
      <c r="V6" s="19"/>
      <c r="W6" s="15"/>
      <c r="X6" s="15"/>
      <c r="Y6" s="18">
        <f>580</f>
        <v>580</v>
      </c>
      <c r="Z6" s="18"/>
      <c r="AA6" s="18"/>
      <c r="AB6" s="18"/>
      <c r="AC6" s="18"/>
      <c r="AD6" s="31">
        <f t="shared" ref="AD6:AD41" si="1">I6+Y6</f>
        <v>2702.2</v>
      </c>
      <c r="AE6" s="55" t="s">
        <v>37</v>
      </c>
      <c r="AF6" s="15" t="s">
        <v>34</v>
      </c>
    </row>
    <row r="7" s="1" customFormat="1" spans="1:32">
      <c r="A7" s="15"/>
      <c r="B7" s="15"/>
      <c r="C7" s="16"/>
      <c r="D7" s="17"/>
      <c r="E7" s="15"/>
      <c r="F7" s="18"/>
      <c r="G7" s="19">
        <v>0.1867</v>
      </c>
      <c r="H7" s="15">
        <v>9000</v>
      </c>
      <c r="I7" s="18">
        <f t="shared" si="0"/>
        <v>3360.6</v>
      </c>
      <c r="J7" s="19"/>
      <c r="K7" s="15"/>
      <c r="L7" s="18"/>
      <c r="M7" s="19"/>
      <c r="N7" s="15"/>
      <c r="O7" s="18"/>
      <c r="P7" s="19"/>
      <c r="Q7" s="15"/>
      <c r="R7" s="18"/>
      <c r="S7" s="19"/>
      <c r="T7" s="19"/>
      <c r="U7" s="18"/>
      <c r="V7" s="19"/>
      <c r="W7" s="15"/>
      <c r="X7" s="15"/>
      <c r="Y7" s="18">
        <v>4250</v>
      </c>
      <c r="Z7" s="18"/>
      <c r="AA7" s="18"/>
      <c r="AB7" s="18"/>
      <c r="AC7" s="18"/>
      <c r="AD7" s="31">
        <f t="shared" si="1"/>
        <v>7610.6</v>
      </c>
      <c r="AE7" s="15"/>
      <c r="AF7" s="15"/>
    </row>
    <row r="8" s="1" customFormat="1" spans="1:32">
      <c r="A8" s="15">
        <v>3</v>
      </c>
      <c r="B8" s="15" t="s">
        <v>38</v>
      </c>
      <c r="C8" s="16" t="s">
        <v>39</v>
      </c>
      <c r="D8" s="17"/>
      <c r="E8" s="15"/>
      <c r="F8" s="18"/>
      <c r="G8" s="19">
        <v>0.2162</v>
      </c>
      <c r="H8" s="15">
        <v>9000</v>
      </c>
      <c r="I8" s="18">
        <f t="shared" si="0"/>
        <v>3891.6</v>
      </c>
      <c r="J8" s="19"/>
      <c r="K8" s="15"/>
      <c r="L8" s="18"/>
      <c r="M8" s="19"/>
      <c r="N8" s="15"/>
      <c r="O8" s="18"/>
      <c r="P8" s="19"/>
      <c r="Q8" s="15"/>
      <c r="R8" s="18"/>
      <c r="S8" s="19"/>
      <c r="T8" s="19"/>
      <c r="U8" s="18"/>
      <c r="V8" s="19"/>
      <c r="W8" s="15"/>
      <c r="X8" s="15"/>
      <c r="Y8" s="18">
        <v>280</v>
      </c>
      <c r="Z8" s="18"/>
      <c r="AA8" s="18"/>
      <c r="AB8" s="18"/>
      <c r="AC8" s="18"/>
      <c r="AD8" s="31">
        <f t="shared" si="1"/>
        <v>4171.6</v>
      </c>
      <c r="AE8" s="55" t="s">
        <v>40</v>
      </c>
      <c r="AF8" s="15" t="s">
        <v>34</v>
      </c>
    </row>
    <row r="9" s="1" customFormat="1" spans="1:32">
      <c r="A9" s="15">
        <v>4</v>
      </c>
      <c r="B9" s="15" t="s">
        <v>41</v>
      </c>
      <c r="C9" s="16" t="s">
        <v>42</v>
      </c>
      <c r="D9" s="17"/>
      <c r="E9" s="15"/>
      <c r="F9" s="18"/>
      <c r="G9" s="19">
        <v>0.2122</v>
      </c>
      <c r="H9" s="15">
        <v>9000</v>
      </c>
      <c r="I9" s="18">
        <f t="shared" si="0"/>
        <v>3819.6</v>
      </c>
      <c r="J9" s="19"/>
      <c r="K9" s="15"/>
      <c r="L9" s="18"/>
      <c r="M9" s="19"/>
      <c r="N9" s="15"/>
      <c r="O9" s="18"/>
      <c r="P9" s="19"/>
      <c r="Q9" s="15"/>
      <c r="R9" s="18"/>
      <c r="S9" s="19"/>
      <c r="T9" s="19"/>
      <c r="U9" s="18"/>
      <c r="V9" s="19"/>
      <c r="W9" s="15"/>
      <c r="X9" s="15"/>
      <c r="Y9" s="18">
        <v>2700</v>
      </c>
      <c r="Z9" s="18"/>
      <c r="AA9" s="18"/>
      <c r="AB9" s="18"/>
      <c r="AC9" s="18"/>
      <c r="AD9" s="31">
        <f t="shared" si="1"/>
        <v>6519.6</v>
      </c>
      <c r="AE9" s="55" t="s">
        <v>43</v>
      </c>
      <c r="AF9" s="15" t="s">
        <v>34</v>
      </c>
    </row>
    <row r="10" s="1" customFormat="1" spans="1:32">
      <c r="A10" s="15">
        <v>5</v>
      </c>
      <c r="B10" s="15" t="s">
        <v>44</v>
      </c>
      <c r="C10" s="16" t="s">
        <v>45</v>
      </c>
      <c r="D10" s="17"/>
      <c r="E10" s="15"/>
      <c r="F10" s="18"/>
      <c r="G10" s="19">
        <v>0.1376</v>
      </c>
      <c r="H10" s="15">
        <v>9000</v>
      </c>
      <c r="I10" s="18">
        <f t="shared" si="0"/>
        <v>2476.8</v>
      </c>
      <c r="J10" s="19"/>
      <c r="K10" s="15"/>
      <c r="L10" s="18"/>
      <c r="M10" s="19"/>
      <c r="N10" s="15"/>
      <c r="O10" s="18"/>
      <c r="P10" s="19"/>
      <c r="Q10" s="15"/>
      <c r="R10" s="18"/>
      <c r="S10" s="19"/>
      <c r="T10" s="19"/>
      <c r="U10" s="18"/>
      <c r="V10" s="19"/>
      <c r="W10" s="15"/>
      <c r="X10" s="15"/>
      <c r="Y10" s="18">
        <v>1200</v>
      </c>
      <c r="Z10" s="18"/>
      <c r="AA10" s="18"/>
      <c r="AB10" s="18"/>
      <c r="AC10" s="18"/>
      <c r="AD10" s="31">
        <f t="shared" si="1"/>
        <v>3676.8</v>
      </c>
      <c r="AE10" s="55" t="s">
        <v>46</v>
      </c>
      <c r="AF10" s="15" t="s">
        <v>34</v>
      </c>
    </row>
    <row r="11" s="1" customFormat="1" spans="1:32">
      <c r="A11" s="15">
        <v>6</v>
      </c>
      <c r="B11" s="15" t="s">
        <v>47</v>
      </c>
      <c r="C11" s="16" t="s">
        <v>48</v>
      </c>
      <c r="D11" s="17"/>
      <c r="E11" s="15"/>
      <c r="F11" s="18"/>
      <c r="G11" s="19">
        <v>0.112</v>
      </c>
      <c r="H11" s="15">
        <v>9000</v>
      </c>
      <c r="I11" s="18">
        <f t="shared" si="0"/>
        <v>2016</v>
      </c>
      <c r="J11" s="19"/>
      <c r="K11" s="15"/>
      <c r="L11" s="18"/>
      <c r="M11" s="19"/>
      <c r="N11" s="15"/>
      <c r="O11" s="18"/>
      <c r="P11" s="19"/>
      <c r="Q11" s="15"/>
      <c r="R11" s="18"/>
      <c r="S11" s="19"/>
      <c r="T11" s="19"/>
      <c r="U11" s="18"/>
      <c r="V11" s="19"/>
      <c r="W11" s="15"/>
      <c r="X11" s="15"/>
      <c r="Y11" s="18">
        <v>520</v>
      </c>
      <c r="Z11" s="18"/>
      <c r="AA11" s="18"/>
      <c r="AB11" s="18"/>
      <c r="AC11" s="18"/>
      <c r="AD11" s="31">
        <f t="shared" si="1"/>
        <v>2536</v>
      </c>
      <c r="AE11" s="55" t="s">
        <v>49</v>
      </c>
      <c r="AF11" s="15" t="s">
        <v>34</v>
      </c>
    </row>
    <row r="12" s="1" customFormat="1" spans="1:32">
      <c r="A12" s="15">
        <v>7</v>
      </c>
      <c r="B12" s="15" t="s">
        <v>50</v>
      </c>
      <c r="C12" s="16" t="s">
        <v>51</v>
      </c>
      <c r="D12" s="17"/>
      <c r="E12" s="15"/>
      <c r="F12" s="18"/>
      <c r="G12" s="19">
        <v>0.1451</v>
      </c>
      <c r="H12" s="15">
        <v>9000</v>
      </c>
      <c r="I12" s="18">
        <f t="shared" si="0"/>
        <v>2611.8</v>
      </c>
      <c r="J12" s="19"/>
      <c r="K12" s="15"/>
      <c r="L12" s="18"/>
      <c r="M12" s="19"/>
      <c r="N12" s="15"/>
      <c r="O12" s="18"/>
      <c r="P12" s="19"/>
      <c r="Q12" s="15"/>
      <c r="R12" s="18"/>
      <c r="S12" s="19"/>
      <c r="T12" s="19"/>
      <c r="U12" s="18"/>
      <c r="V12" s="19"/>
      <c r="W12" s="15"/>
      <c r="X12" s="15"/>
      <c r="Y12" s="18">
        <v>2000</v>
      </c>
      <c r="Z12" s="18"/>
      <c r="AA12" s="18"/>
      <c r="AB12" s="18"/>
      <c r="AC12" s="18"/>
      <c r="AD12" s="31">
        <f t="shared" si="1"/>
        <v>4611.8</v>
      </c>
      <c r="AE12" s="15" t="s">
        <v>52</v>
      </c>
      <c r="AF12" s="15" t="s">
        <v>53</v>
      </c>
    </row>
    <row r="13" s="1" customFormat="1" spans="1:32">
      <c r="A13" s="15">
        <v>8</v>
      </c>
      <c r="B13" s="15" t="s">
        <v>54</v>
      </c>
      <c r="C13" s="16" t="s">
        <v>55</v>
      </c>
      <c r="D13" s="17"/>
      <c r="E13" s="15"/>
      <c r="F13" s="18"/>
      <c r="G13" s="19">
        <f>0.132</f>
        <v>0.132</v>
      </c>
      <c r="H13" s="15">
        <v>9000</v>
      </c>
      <c r="I13" s="18">
        <f t="shared" si="0"/>
        <v>2376</v>
      </c>
      <c r="J13" s="19"/>
      <c r="K13" s="15"/>
      <c r="L13" s="18"/>
      <c r="M13" s="19"/>
      <c r="N13" s="15"/>
      <c r="O13" s="18"/>
      <c r="P13" s="19"/>
      <c r="Q13" s="15"/>
      <c r="R13" s="18"/>
      <c r="S13" s="19"/>
      <c r="T13" s="19"/>
      <c r="U13" s="18"/>
      <c r="V13" s="19"/>
      <c r="W13" s="15"/>
      <c r="X13" s="15"/>
      <c r="Y13" s="18">
        <v>465</v>
      </c>
      <c r="Z13" s="18"/>
      <c r="AA13" s="18"/>
      <c r="AB13" s="18"/>
      <c r="AC13" s="18"/>
      <c r="AD13" s="31">
        <f t="shared" si="1"/>
        <v>2841</v>
      </c>
      <c r="AE13" s="55" t="s">
        <v>56</v>
      </c>
      <c r="AF13" s="15" t="s">
        <v>53</v>
      </c>
    </row>
    <row r="14" ht="18" customHeight="1" spans="1:32">
      <c r="A14" s="15"/>
      <c r="B14" s="15"/>
      <c r="C14" s="16"/>
      <c r="D14" s="10"/>
      <c r="E14" s="8"/>
      <c r="F14" s="11"/>
      <c r="G14" s="10">
        <v>0.0297</v>
      </c>
      <c r="H14" s="15">
        <v>9000</v>
      </c>
      <c r="I14" s="18">
        <f t="shared" si="0"/>
        <v>534.6</v>
      </c>
      <c r="J14" s="27"/>
      <c r="K14" s="8"/>
      <c r="L14" s="11"/>
      <c r="M14" s="27"/>
      <c r="N14" s="8"/>
      <c r="O14" s="11"/>
      <c r="P14" s="27"/>
      <c r="Q14" s="8"/>
      <c r="R14" s="11"/>
      <c r="S14" s="27"/>
      <c r="T14" s="8"/>
      <c r="U14" s="11"/>
      <c r="V14" s="11"/>
      <c r="W14" s="11"/>
      <c r="X14" s="11"/>
      <c r="Y14" s="11"/>
      <c r="Z14" s="11"/>
      <c r="AA14" s="11"/>
      <c r="AB14" s="11"/>
      <c r="AC14" s="11"/>
      <c r="AD14" s="31">
        <f t="shared" si="1"/>
        <v>534.6</v>
      </c>
      <c r="AE14" s="15"/>
      <c r="AF14" s="15"/>
    </row>
    <row r="15" s="1" customFormat="1" spans="1:32">
      <c r="A15" s="15">
        <v>9</v>
      </c>
      <c r="B15" s="15" t="s">
        <v>57</v>
      </c>
      <c r="C15" s="16" t="s">
        <v>58</v>
      </c>
      <c r="D15" s="17"/>
      <c r="E15" s="15"/>
      <c r="F15" s="18"/>
      <c r="G15" s="19">
        <f>0.044</f>
        <v>0.044</v>
      </c>
      <c r="H15" s="15">
        <v>9000</v>
      </c>
      <c r="I15" s="18">
        <f t="shared" si="0"/>
        <v>792</v>
      </c>
      <c r="J15" s="19"/>
      <c r="K15" s="15"/>
      <c r="L15" s="18"/>
      <c r="M15" s="19"/>
      <c r="N15" s="15"/>
      <c r="O15" s="18"/>
      <c r="P15" s="19"/>
      <c r="Q15" s="15"/>
      <c r="R15" s="18"/>
      <c r="S15" s="19"/>
      <c r="T15" s="19"/>
      <c r="U15" s="18"/>
      <c r="V15" s="19"/>
      <c r="W15" s="15"/>
      <c r="X15" s="15"/>
      <c r="Y15" s="18">
        <v>502.5</v>
      </c>
      <c r="Z15" s="18"/>
      <c r="AA15" s="18"/>
      <c r="AB15" s="18"/>
      <c r="AC15" s="18"/>
      <c r="AD15" s="31">
        <f t="shared" si="1"/>
        <v>1294.5</v>
      </c>
      <c r="AE15" s="55" t="s">
        <v>59</v>
      </c>
      <c r="AF15" s="15" t="s">
        <v>53</v>
      </c>
    </row>
    <row r="16" ht="18" customHeight="1" spans="1:32">
      <c r="A16" s="15"/>
      <c r="B16" s="15"/>
      <c r="C16" s="16"/>
      <c r="D16" s="10"/>
      <c r="E16" s="8"/>
      <c r="F16" s="11"/>
      <c r="G16" s="10">
        <v>0.0413</v>
      </c>
      <c r="H16" s="15">
        <v>9000</v>
      </c>
      <c r="I16" s="18">
        <f t="shared" si="0"/>
        <v>743.4</v>
      </c>
      <c r="J16" s="27"/>
      <c r="K16" s="8"/>
      <c r="L16" s="11"/>
      <c r="M16" s="27"/>
      <c r="N16" s="8"/>
      <c r="O16" s="11"/>
      <c r="P16" s="27"/>
      <c r="Q16" s="8"/>
      <c r="R16" s="11"/>
      <c r="S16" s="27"/>
      <c r="T16" s="8"/>
      <c r="U16" s="11"/>
      <c r="V16" s="11"/>
      <c r="W16" s="11"/>
      <c r="X16" s="11"/>
      <c r="Y16" s="11"/>
      <c r="Z16" s="11"/>
      <c r="AA16" s="11"/>
      <c r="AB16" s="11"/>
      <c r="AC16" s="11"/>
      <c r="AD16" s="31">
        <f t="shared" si="1"/>
        <v>743.4</v>
      </c>
      <c r="AE16" s="15"/>
      <c r="AF16" s="15"/>
    </row>
    <row r="17" s="1" customFormat="1" spans="1:32">
      <c r="A17" s="15">
        <v>10</v>
      </c>
      <c r="B17" s="15" t="s">
        <v>60</v>
      </c>
      <c r="C17" s="16" t="s">
        <v>61</v>
      </c>
      <c r="D17" s="17"/>
      <c r="E17" s="15"/>
      <c r="F17" s="18"/>
      <c r="G17" s="19">
        <f>0.066</f>
        <v>0.066</v>
      </c>
      <c r="H17" s="15">
        <v>9000</v>
      </c>
      <c r="I17" s="18">
        <f t="shared" si="0"/>
        <v>1188</v>
      </c>
      <c r="J17" s="17"/>
      <c r="K17" s="15"/>
      <c r="L17" s="18"/>
      <c r="M17" s="17"/>
      <c r="N17" s="15"/>
      <c r="O17" s="18"/>
      <c r="P17" s="17"/>
      <c r="Q17" s="15"/>
      <c r="R17" s="29"/>
      <c r="S17" s="17"/>
      <c r="T17" s="17"/>
      <c r="U17" s="29"/>
      <c r="V17" s="19"/>
      <c r="W17" s="15"/>
      <c r="X17" s="15"/>
      <c r="Y17" s="29">
        <f>150</f>
        <v>150</v>
      </c>
      <c r="Z17" s="18"/>
      <c r="AA17" s="18"/>
      <c r="AB17" s="18"/>
      <c r="AC17" s="18"/>
      <c r="AD17" s="31">
        <f t="shared" si="1"/>
        <v>1338</v>
      </c>
      <c r="AE17" s="55" t="s">
        <v>62</v>
      </c>
      <c r="AF17" s="15" t="s">
        <v>53</v>
      </c>
    </row>
    <row r="18" s="1" customFormat="1" spans="1:32">
      <c r="A18" s="15"/>
      <c r="B18" s="15"/>
      <c r="C18" s="16"/>
      <c r="D18" s="17"/>
      <c r="E18" s="15"/>
      <c r="F18" s="18"/>
      <c r="G18" s="19">
        <v>0.132</v>
      </c>
      <c r="H18" s="15">
        <v>9000</v>
      </c>
      <c r="I18" s="18">
        <f t="shared" si="0"/>
        <v>2376</v>
      </c>
      <c r="J18" s="17"/>
      <c r="K18" s="15"/>
      <c r="L18" s="18"/>
      <c r="M18" s="17"/>
      <c r="N18" s="15"/>
      <c r="O18" s="18"/>
      <c r="P18" s="17"/>
      <c r="Q18" s="15"/>
      <c r="R18" s="29"/>
      <c r="S18" s="17"/>
      <c r="T18" s="17"/>
      <c r="U18" s="29"/>
      <c r="V18" s="19"/>
      <c r="W18" s="15"/>
      <c r="X18" s="15"/>
      <c r="Y18" s="29">
        <v>312</v>
      </c>
      <c r="Z18" s="18"/>
      <c r="AA18" s="18"/>
      <c r="AB18" s="18"/>
      <c r="AC18" s="18"/>
      <c r="AD18" s="31">
        <f t="shared" si="1"/>
        <v>2688</v>
      </c>
      <c r="AE18" s="15"/>
      <c r="AF18" s="15"/>
    </row>
    <row r="19" s="1" customFormat="1" spans="1:32">
      <c r="A19" s="15"/>
      <c r="B19" s="15"/>
      <c r="C19" s="16"/>
      <c r="D19" s="17"/>
      <c r="E19" s="15"/>
      <c r="F19" s="18"/>
      <c r="G19" s="19">
        <v>0.1134</v>
      </c>
      <c r="H19" s="15">
        <v>9000</v>
      </c>
      <c r="I19" s="18">
        <f t="shared" si="0"/>
        <v>2041.2</v>
      </c>
      <c r="J19" s="17"/>
      <c r="K19" s="15"/>
      <c r="L19" s="18"/>
      <c r="M19" s="17"/>
      <c r="N19" s="15"/>
      <c r="O19" s="18"/>
      <c r="P19" s="17"/>
      <c r="Q19" s="15"/>
      <c r="R19" s="29"/>
      <c r="S19" s="17"/>
      <c r="T19" s="17"/>
      <c r="U19" s="29"/>
      <c r="V19" s="19"/>
      <c r="W19" s="15"/>
      <c r="X19" s="15"/>
      <c r="Y19" s="29"/>
      <c r="Z19" s="18"/>
      <c r="AA19" s="18"/>
      <c r="AB19" s="18"/>
      <c r="AC19" s="18"/>
      <c r="AD19" s="31">
        <f t="shared" si="1"/>
        <v>2041.2</v>
      </c>
      <c r="AE19" s="15"/>
      <c r="AF19" s="15"/>
    </row>
    <row r="20" s="1" customFormat="1" spans="1:32">
      <c r="A20" s="15"/>
      <c r="B20" s="15"/>
      <c r="C20" s="16"/>
      <c r="D20" s="17"/>
      <c r="E20" s="15"/>
      <c r="F20" s="18"/>
      <c r="G20" s="19">
        <v>0.045</v>
      </c>
      <c r="H20" s="15">
        <v>9000</v>
      </c>
      <c r="I20" s="18">
        <f t="shared" si="0"/>
        <v>810</v>
      </c>
      <c r="J20" s="17"/>
      <c r="K20" s="15"/>
      <c r="L20" s="18"/>
      <c r="M20" s="17"/>
      <c r="N20" s="15"/>
      <c r="O20" s="18"/>
      <c r="P20" s="17"/>
      <c r="Q20" s="15"/>
      <c r="R20" s="29"/>
      <c r="S20" s="17"/>
      <c r="T20" s="17"/>
      <c r="U20" s="29"/>
      <c r="V20" s="19"/>
      <c r="W20" s="15"/>
      <c r="X20" s="15"/>
      <c r="Y20" s="29"/>
      <c r="Z20" s="18"/>
      <c r="AA20" s="18"/>
      <c r="AB20" s="18"/>
      <c r="AC20" s="18"/>
      <c r="AD20" s="31">
        <f t="shared" si="1"/>
        <v>810</v>
      </c>
      <c r="AE20" s="15"/>
      <c r="AF20" s="15"/>
    </row>
    <row r="21" s="1" customFormat="1" spans="1:32">
      <c r="A21" s="15">
        <v>11</v>
      </c>
      <c r="B21" s="15" t="s">
        <v>63</v>
      </c>
      <c r="C21" s="16" t="s">
        <v>64</v>
      </c>
      <c r="D21" s="17"/>
      <c r="E21" s="15"/>
      <c r="F21" s="18"/>
      <c r="G21" s="19">
        <f>0.0681</f>
        <v>0.0681</v>
      </c>
      <c r="H21" s="15">
        <v>9000</v>
      </c>
      <c r="I21" s="18">
        <f t="shared" si="0"/>
        <v>1225.8</v>
      </c>
      <c r="J21" s="19"/>
      <c r="K21" s="15"/>
      <c r="L21" s="18"/>
      <c r="M21" s="19"/>
      <c r="N21" s="15"/>
      <c r="O21" s="18"/>
      <c r="P21" s="19"/>
      <c r="Q21" s="15"/>
      <c r="R21" s="18"/>
      <c r="S21" s="19"/>
      <c r="T21" s="19"/>
      <c r="U21" s="18"/>
      <c r="V21" s="19"/>
      <c r="W21" s="15"/>
      <c r="X21" s="15"/>
      <c r="Y21" s="18">
        <v>225</v>
      </c>
      <c r="Z21" s="18"/>
      <c r="AA21" s="18"/>
      <c r="AB21" s="15"/>
      <c r="AC21" s="18"/>
      <c r="AD21" s="31">
        <f t="shared" si="1"/>
        <v>1450.8</v>
      </c>
      <c r="AE21" s="15" t="s">
        <v>65</v>
      </c>
      <c r="AF21" s="15" t="s">
        <v>53</v>
      </c>
    </row>
    <row r="22" s="1" customFormat="1" spans="1:32">
      <c r="A22" s="15"/>
      <c r="B22" s="15"/>
      <c r="C22" s="16"/>
      <c r="D22" s="17"/>
      <c r="E22" s="15"/>
      <c r="F22" s="18"/>
      <c r="G22" s="19">
        <v>0.044</v>
      </c>
      <c r="H22" s="15">
        <v>9000</v>
      </c>
      <c r="I22" s="18">
        <f t="shared" si="0"/>
        <v>792</v>
      </c>
      <c r="J22" s="19"/>
      <c r="K22" s="15"/>
      <c r="L22" s="18"/>
      <c r="M22" s="19"/>
      <c r="N22" s="15"/>
      <c r="O22" s="18"/>
      <c r="P22" s="19"/>
      <c r="Q22" s="15"/>
      <c r="R22" s="18"/>
      <c r="S22" s="19"/>
      <c r="T22" s="19"/>
      <c r="U22" s="18"/>
      <c r="V22" s="19"/>
      <c r="W22" s="15"/>
      <c r="X22" s="15"/>
      <c r="Y22" s="18"/>
      <c r="Z22" s="18"/>
      <c r="AA22" s="18"/>
      <c r="AB22" s="15"/>
      <c r="AC22" s="18"/>
      <c r="AD22" s="31">
        <f t="shared" si="1"/>
        <v>792</v>
      </c>
      <c r="AE22" s="15"/>
      <c r="AF22" s="15"/>
    </row>
    <row r="23" s="1" customFormat="1" spans="1:32">
      <c r="A23" s="15"/>
      <c r="B23" s="15"/>
      <c r="C23" s="16"/>
      <c r="D23" s="17"/>
      <c r="E23" s="15"/>
      <c r="F23" s="18"/>
      <c r="G23" s="19">
        <v>0.132</v>
      </c>
      <c r="H23" s="15">
        <v>9000</v>
      </c>
      <c r="I23" s="18">
        <f t="shared" si="0"/>
        <v>2376</v>
      </c>
      <c r="J23" s="19"/>
      <c r="K23" s="15"/>
      <c r="L23" s="18"/>
      <c r="M23" s="19"/>
      <c r="N23" s="15"/>
      <c r="O23" s="18"/>
      <c r="P23" s="19"/>
      <c r="Q23" s="15"/>
      <c r="R23" s="18"/>
      <c r="S23" s="19"/>
      <c r="T23" s="19"/>
      <c r="U23" s="18"/>
      <c r="V23" s="19"/>
      <c r="W23" s="15"/>
      <c r="X23" s="15"/>
      <c r="Y23" s="18"/>
      <c r="Z23" s="18"/>
      <c r="AA23" s="18"/>
      <c r="AB23" s="15"/>
      <c r="AC23" s="18"/>
      <c r="AD23" s="31">
        <f t="shared" si="1"/>
        <v>2376</v>
      </c>
      <c r="AE23" s="15"/>
      <c r="AF23" s="15"/>
    </row>
    <row r="24" s="1" customFormat="1" spans="1:32">
      <c r="A24" s="15">
        <v>12</v>
      </c>
      <c r="B24" s="15" t="s">
        <v>66</v>
      </c>
      <c r="C24" s="16" t="s">
        <v>67</v>
      </c>
      <c r="D24" s="17"/>
      <c r="E24" s="15"/>
      <c r="F24" s="18"/>
      <c r="G24" s="19">
        <v>0.063</v>
      </c>
      <c r="H24" s="15">
        <v>9000</v>
      </c>
      <c r="I24" s="18">
        <f t="shared" si="0"/>
        <v>1134</v>
      </c>
      <c r="J24" s="19"/>
      <c r="K24" s="15"/>
      <c r="L24" s="18"/>
      <c r="M24" s="19"/>
      <c r="N24" s="15"/>
      <c r="O24" s="18"/>
      <c r="P24" s="19"/>
      <c r="Q24" s="15"/>
      <c r="R24" s="18"/>
      <c r="S24" s="19"/>
      <c r="T24" s="19"/>
      <c r="U24" s="18"/>
      <c r="V24" s="19"/>
      <c r="W24" s="15"/>
      <c r="X24" s="15"/>
      <c r="Y24" s="18"/>
      <c r="Z24" s="18"/>
      <c r="AA24" s="18"/>
      <c r="AB24" s="18"/>
      <c r="AC24" s="18"/>
      <c r="AD24" s="31">
        <f t="shared" si="1"/>
        <v>1134</v>
      </c>
      <c r="AE24" s="55" t="s">
        <v>68</v>
      </c>
      <c r="AF24" s="15" t="s">
        <v>53</v>
      </c>
    </row>
    <row r="25" s="1" customFormat="1" spans="1:32">
      <c r="A25" s="15">
        <v>13</v>
      </c>
      <c r="B25" s="15" t="s">
        <v>69</v>
      </c>
      <c r="C25" s="16" t="s">
        <v>70</v>
      </c>
      <c r="D25" s="17"/>
      <c r="E25" s="15"/>
      <c r="F25" s="18"/>
      <c r="G25" s="19">
        <v>0.132</v>
      </c>
      <c r="H25" s="15">
        <v>9000</v>
      </c>
      <c r="I25" s="18">
        <f t="shared" si="0"/>
        <v>2376</v>
      </c>
      <c r="J25" s="19"/>
      <c r="K25" s="15"/>
      <c r="L25" s="18"/>
      <c r="M25" s="19"/>
      <c r="N25" s="15"/>
      <c r="O25" s="18"/>
      <c r="P25" s="19"/>
      <c r="Q25" s="15"/>
      <c r="R25" s="18"/>
      <c r="S25" s="19"/>
      <c r="T25" s="19"/>
      <c r="U25" s="18"/>
      <c r="V25" s="19"/>
      <c r="W25" s="15"/>
      <c r="X25" s="15"/>
      <c r="Y25" s="18">
        <v>1500</v>
      </c>
      <c r="Z25" s="18"/>
      <c r="AA25" s="18"/>
      <c r="AB25" s="18"/>
      <c r="AC25" s="18"/>
      <c r="AD25" s="31">
        <f t="shared" si="1"/>
        <v>3876</v>
      </c>
      <c r="AE25" s="55" t="s">
        <v>71</v>
      </c>
      <c r="AF25" s="15" t="s">
        <v>53</v>
      </c>
    </row>
    <row r="26" s="1" customFormat="1" spans="1:32">
      <c r="A26" s="15">
        <v>14</v>
      </c>
      <c r="B26" s="15" t="s">
        <v>72</v>
      </c>
      <c r="C26" s="16" t="s">
        <v>73</v>
      </c>
      <c r="D26" s="17"/>
      <c r="E26" s="15"/>
      <c r="F26" s="18"/>
      <c r="G26" s="19">
        <v>0.132</v>
      </c>
      <c r="H26" s="15">
        <v>9000</v>
      </c>
      <c r="I26" s="18">
        <f t="shared" si="0"/>
        <v>2376</v>
      </c>
      <c r="J26" s="19"/>
      <c r="K26" s="15"/>
      <c r="L26" s="18"/>
      <c r="M26" s="19"/>
      <c r="N26" s="15"/>
      <c r="O26" s="18"/>
      <c r="P26" s="19"/>
      <c r="Q26" s="15"/>
      <c r="R26" s="18"/>
      <c r="S26" s="19"/>
      <c r="T26" s="19"/>
      <c r="U26" s="18"/>
      <c r="V26" s="19"/>
      <c r="W26" s="15"/>
      <c r="X26" s="15"/>
      <c r="Y26" s="18">
        <v>570</v>
      </c>
      <c r="Z26" s="18"/>
      <c r="AA26" s="18"/>
      <c r="AB26" s="18"/>
      <c r="AC26" s="18"/>
      <c r="AD26" s="31">
        <f t="shared" si="1"/>
        <v>2946</v>
      </c>
      <c r="AE26" s="55" t="s">
        <v>74</v>
      </c>
      <c r="AF26" s="15" t="s">
        <v>53</v>
      </c>
    </row>
    <row r="27" s="1" customFormat="1" spans="1:32">
      <c r="A27" s="15">
        <v>15</v>
      </c>
      <c r="B27" s="15" t="s">
        <v>75</v>
      </c>
      <c r="C27" s="16" t="s">
        <v>76</v>
      </c>
      <c r="D27" s="17"/>
      <c r="E27" s="15"/>
      <c r="F27" s="18"/>
      <c r="G27" s="19">
        <v>0.063</v>
      </c>
      <c r="H27" s="15">
        <v>9000</v>
      </c>
      <c r="I27" s="18">
        <f t="shared" si="0"/>
        <v>1134</v>
      </c>
      <c r="J27" s="19"/>
      <c r="K27" s="15"/>
      <c r="L27" s="18"/>
      <c r="M27" s="19"/>
      <c r="N27" s="15"/>
      <c r="O27" s="18"/>
      <c r="P27" s="19"/>
      <c r="Q27" s="15"/>
      <c r="R27" s="18"/>
      <c r="S27" s="19"/>
      <c r="T27" s="19"/>
      <c r="U27" s="18"/>
      <c r="V27" s="19"/>
      <c r="W27" s="15"/>
      <c r="X27" s="15"/>
      <c r="Y27" s="18"/>
      <c r="Z27" s="18"/>
      <c r="AA27" s="18"/>
      <c r="AB27" s="18"/>
      <c r="AC27" s="18"/>
      <c r="AD27" s="31">
        <f t="shared" si="1"/>
        <v>1134</v>
      </c>
      <c r="AE27" s="55" t="s">
        <v>77</v>
      </c>
      <c r="AF27" s="15" t="s">
        <v>53</v>
      </c>
    </row>
    <row r="28" s="1" customFormat="1" spans="1:32">
      <c r="A28" s="15">
        <v>16</v>
      </c>
      <c r="B28" s="15" t="s">
        <v>78</v>
      </c>
      <c r="C28" s="16" t="s">
        <v>79</v>
      </c>
      <c r="D28" s="17"/>
      <c r="E28" s="15"/>
      <c r="F28" s="18"/>
      <c r="G28" s="19">
        <v>0.144</v>
      </c>
      <c r="H28" s="15">
        <v>9000</v>
      </c>
      <c r="I28" s="18">
        <f t="shared" si="0"/>
        <v>2592</v>
      </c>
      <c r="J28" s="19"/>
      <c r="K28" s="15"/>
      <c r="L28" s="18"/>
      <c r="M28" s="19"/>
      <c r="N28" s="15"/>
      <c r="O28" s="18"/>
      <c r="P28" s="19"/>
      <c r="Q28" s="15"/>
      <c r="R28" s="18"/>
      <c r="S28" s="19"/>
      <c r="T28" s="19"/>
      <c r="U28" s="18"/>
      <c r="V28" s="19"/>
      <c r="W28" s="15"/>
      <c r="X28" s="15"/>
      <c r="Y28" s="18">
        <v>4175</v>
      </c>
      <c r="Z28" s="18"/>
      <c r="AA28" s="18"/>
      <c r="AB28" s="18"/>
      <c r="AC28" s="18"/>
      <c r="AD28" s="31">
        <f t="shared" si="1"/>
        <v>6767</v>
      </c>
      <c r="AE28" s="55" t="s">
        <v>71</v>
      </c>
      <c r="AF28" s="15" t="s">
        <v>53</v>
      </c>
    </row>
    <row r="29" s="1" customFormat="1" spans="1:32">
      <c r="A29" s="15">
        <v>17</v>
      </c>
      <c r="B29" s="15" t="s">
        <v>80</v>
      </c>
      <c r="C29" s="16" t="s">
        <v>81</v>
      </c>
      <c r="D29" s="17"/>
      <c r="E29" s="15"/>
      <c r="F29" s="18"/>
      <c r="G29" s="19">
        <v>0.066</v>
      </c>
      <c r="H29" s="15">
        <v>9000</v>
      </c>
      <c r="I29" s="18">
        <f t="shared" si="0"/>
        <v>1188</v>
      </c>
      <c r="J29" s="19"/>
      <c r="K29" s="15"/>
      <c r="L29" s="18"/>
      <c r="M29" s="19"/>
      <c r="N29" s="15"/>
      <c r="O29" s="18"/>
      <c r="P29" s="19"/>
      <c r="Q29" s="15"/>
      <c r="R29" s="18"/>
      <c r="S29" s="19"/>
      <c r="T29" s="19"/>
      <c r="U29" s="18"/>
      <c r="V29" s="19"/>
      <c r="W29" s="15"/>
      <c r="X29" s="15"/>
      <c r="Y29" s="18">
        <v>162</v>
      </c>
      <c r="Z29" s="18"/>
      <c r="AA29" s="18"/>
      <c r="AB29" s="18"/>
      <c r="AC29" s="18"/>
      <c r="AD29" s="31">
        <f t="shared" si="1"/>
        <v>1350</v>
      </c>
      <c r="AE29" s="55" t="s">
        <v>62</v>
      </c>
      <c r="AF29" s="15" t="s">
        <v>53</v>
      </c>
    </row>
    <row r="30" s="1" customFormat="1" spans="1:32">
      <c r="A30" s="15">
        <v>18</v>
      </c>
      <c r="B30" s="15" t="s">
        <v>82</v>
      </c>
      <c r="C30" s="16" t="s">
        <v>83</v>
      </c>
      <c r="D30" s="17"/>
      <c r="E30" s="15"/>
      <c r="F30" s="18"/>
      <c r="G30" s="19">
        <v>0.0363</v>
      </c>
      <c r="H30" s="15">
        <v>9000</v>
      </c>
      <c r="I30" s="18">
        <f t="shared" si="0"/>
        <v>653.4</v>
      </c>
      <c r="J30" s="19"/>
      <c r="K30" s="15"/>
      <c r="L30" s="18"/>
      <c r="M30" s="19"/>
      <c r="N30" s="15"/>
      <c r="O30" s="18"/>
      <c r="P30" s="19"/>
      <c r="Q30" s="15"/>
      <c r="R30" s="18"/>
      <c r="S30" s="19"/>
      <c r="T30" s="19"/>
      <c r="U30" s="18"/>
      <c r="V30" s="19"/>
      <c r="W30" s="15"/>
      <c r="X30" s="15"/>
      <c r="Y30" s="18">
        <v>450</v>
      </c>
      <c r="Z30" s="18"/>
      <c r="AA30" s="18"/>
      <c r="AB30" s="18"/>
      <c r="AC30" s="18"/>
      <c r="AD30" s="31">
        <f t="shared" si="1"/>
        <v>1103.4</v>
      </c>
      <c r="AE30" s="55" t="s">
        <v>84</v>
      </c>
      <c r="AF30" s="15" t="s">
        <v>53</v>
      </c>
    </row>
    <row r="31" s="1" customFormat="1" spans="1:32">
      <c r="A31" s="15">
        <v>19</v>
      </c>
      <c r="B31" s="15" t="s">
        <v>85</v>
      </c>
      <c r="C31" s="16" t="s">
        <v>86</v>
      </c>
      <c r="D31" s="17"/>
      <c r="E31" s="15"/>
      <c r="F31" s="18"/>
      <c r="G31" s="19">
        <v>0.024</v>
      </c>
      <c r="H31" s="15">
        <v>9000</v>
      </c>
      <c r="I31" s="18">
        <f t="shared" si="0"/>
        <v>432</v>
      </c>
      <c r="J31" s="19"/>
      <c r="K31" s="15"/>
      <c r="L31" s="18"/>
      <c r="M31" s="19"/>
      <c r="N31" s="15"/>
      <c r="O31" s="18"/>
      <c r="P31" s="19"/>
      <c r="Q31" s="15"/>
      <c r="R31" s="18"/>
      <c r="S31" s="19"/>
      <c r="T31" s="19"/>
      <c r="U31" s="18"/>
      <c r="V31" s="19"/>
      <c r="W31" s="15"/>
      <c r="X31" s="15"/>
      <c r="Y31" s="18"/>
      <c r="Z31" s="18"/>
      <c r="AA31" s="18"/>
      <c r="AB31" s="18"/>
      <c r="AC31" s="18"/>
      <c r="AD31" s="31">
        <f t="shared" si="1"/>
        <v>432</v>
      </c>
      <c r="AE31" s="15"/>
      <c r="AF31" s="15" t="s">
        <v>53</v>
      </c>
    </row>
    <row r="32" s="1" customFormat="1" spans="1:32">
      <c r="A32" s="15">
        <v>20</v>
      </c>
      <c r="B32" s="15" t="s">
        <v>87</v>
      </c>
      <c r="C32" s="16" t="s">
        <v>88</v>
      </c>
      <c r="D32" s="17"/>
      <c r="E32" s="15"/>
      <c r="F32" s="18"/>
      <c r="G32" s="19">
        <v>0.063</v>
      </c>
      <c r="H32" s="15">
        <v>9000</v>
      </c>
      <c r="I32" s="18">
        <f t="shared" si="0"/>
        <v>1134</v>
      </c>
      <c r="J32" s="19"/>
      <c r="K32" s="15"/>
      <c r="L32" s="18"/>
      <c r="M32" s="19"/>
      <c r="N32" s="15"/>
      <c r="O32" s="18"/>
      <c r="P32" s="19"/>
      <c r="Q32" s="15"/>
      <c r="R32" s="18"/>
      <c r="S32" s="19"/>
      <c r="T32" s="19"/>
      <c r="U32" s="18"/>
      <c r="V32" s="19"/>
      <c r="W32" s="15"/>
      <c r="X32" s="15"/>
      <c r="Y32" s="18"/>
      <c r="Z32" s="18"/>
      <c r="AA32" s="18"/>
      <c r="AB32" s="18"/>
      <c r="AC32" s="18"/>
      <c r="AD32" s="31">
        <f t="shared" si="1"/>
        <v>1134</v>
      </c>
      <c r="AE32" s="15"/>
      <c r="AF32" s="15" t="s">
        <v>53</v>
      </c>
    </row>
    <row r="33" s="1" customFormat="1" spans="1:32">
      <c r="A33" s="15">
        <v>21</v>
      </c>
      <c r="B33" s="15" t="s">
        <v>89</v>
      </c>
      <c r="C33" s="16" t="s">
        <v>90</v>
      </c>
      <c r="D33" s="17"/>
      <c r="E33" s="15"/>
      <c r="F33" s="18"/>
      <c r="G33" s="19">
        <v>0.0359</v>
      </c>
      <c r="H33" s="15">
        <v>9000</v>
      </c>
      <c r="I33" s="18">
        <f t="shared" si="0"/>
        <v>646.2</v>
      </c>
      <c r="J33" s="19"/>
      <c r="K33" s="15"/>
      <c r="L33" s="18"/>
      <c r="M33" s="19"/>
      <c r="N33" s="15"/>
      <c r="O33" s="18"/>
      <c r="P33" s="19"/>
      <c r="Q33" s="15"/>
      <c r="R33" s="18"/>
      <c r="S33" s="19"/>
      <c r="T33" s="19"/>
      <c r="U33" s="18"/>
      <c r="V33" s="19"/>
      <c r="W33" s="15"/>
      <c r="X33" s="15"/>
      <c r="Y33" s="18">
        <v>195</v>
      </c>
      <c r="Z33" s="18"/>
      <c r="AA33" s="18"/>
      <c r="AB33" s="18"/>
      <c r="AC33" s="18"/>
      <c r="AD33" s="31">
        <f t="shared" si="1"/>
        <v>841.2</v>
      </c>
      <c r="AE33" s="15"/>
      <c r="AF33" s="15" t="s">
        <v>53</v>
      </c>
    </row>
    <row r="34" s="1" customFormat="1" spans="1:32">
      <c r="A34" s="15">
        <v>22</v>
      </c>
      <c r="B34" s="15" t="s">
        <v>91</v>
      </c>
      <c r="C34" s="16" t="s">
        <v>92</v>
      </c>
      <c r="D34" s="17"/>
      <c r="E34" s="15"/>
      <c r="F34" s="18"/>
      <c r="G34" s="19">
        <v>0.023</v>
      </c>
      <c r="H34" s="15">
        <v>9000</v>
      </c>
      <c r="I34" s="18">
        <f t="shared" si="0"/>
        <v>414</v>
      </c>
      <c r="J34" s="19"/>
      <c r="K34" s="15"/>
      <c r="L34" s="18"/>
      <c r="M34" s="19"/>
      <c r="N34" s="15"/>
      <c r="O34" s="18"/>
      <c r="P34" s="19"/>
      <c r="Q34" s="15"/>
      <c r="R34" s="18"/>
      <c r="S34" s="19"/>
      <c r="T34" s="19"/>
      <c r="U34" s="18"/>
      <c r="V34" s="19"/>
      <c r="W34" s="15"/>
      <c r="X34" s="15"/>
      <c r="Y34" s="18"/>
      <c r="Z34" s="18"/>
      <c r="AA34" s="18"/>
      <c r="AB34" s="18"/>
      <c r="AC34" s="18"/>
      <c r="AD34" s="31">
        <f t="shared" si="1"/>
        <v>414</v>
      </c>
      <c r="AE34" s="15"/>
      <c r="AF34" s="15" t="s">
        <v>53</v>
      </c>
    </row>
    <row r="35" s="1" customFormat="1" spans="1:32">
      <c r="A35" s="15">
        <v>23</v>
      </c>
      <c r="B35" s="15" t="s">
        <v>93</v>
      </c>
      <c r="C35" s="16" t="s">
        <v>94</v>
      </c>
      <c r="D35" s="17"/>
      <c r="E35" s="15"/>
      <c r="F35" s="18"/>
      <c r="G35" s="19">
        <v>0.0363</v>
      </c>
      <c r="H35" s="15">
        <v>9000</v>
      </c>
      <c r="I35" s="18">
        <f t="shared" si="0"/>
        <v>653.4</v>
      </c>
      <c r="J35" s="19"/>
      <c r="K35" s="15"/>
      <c r="L35" s="18"/>
      <c r="M35" s="19"/>
      <c r="N35" s="15"/>
      <c r="O35" s="18"/>
      <c r="P35" s="19"/>
      <c r="Q35" s="15"/>
      <c r="R35" s="18"/>
      <c r="S35" s="19"/>
      <c r="T35" s="19"/>
      <c r="U35" s="18"/>
      <c r="V35" s="19"/>
      <c r="W35" s="15"/>
      <c r="X35" s="15"/>
      <c r="Y35" s="18"/>
      <c r="Z35" s="18"/>
      <c r="AA35" s="18"/>
      <c r="AB35" s="18"/>
      <c r="AC35" s="18"/>
      <c r="AD35" s="31">
        <f t="shared" si="1"/>
        <v>653.4</v>
      </c>
      <c r="AE35" s="15"/>
      <c r="AF35" s="15" t="s">
        <v>53</v>
      </c>
    </row>
    <row r="36" s="1" customFormat="1" spans="1:32">
      <c r="A36" s="15">
        <v>24</v>
      </c>
      <c r="B36" s="20" t="s">
        <v>95</v>
      </c>
      <c r="C36" s="21" t="s">
        <v>96</v>
      </c>
      <c r="D36" s="17"/>
      <c r="E36" s="15"/>
      <c r="F36" s="18"/>
      <c r="G36" s="19">
        <f>0.066</f>
        <v>0.066</v>
      </c>
      <c r="H36" s="15">
        <v>9000</v>
      </c>
      <c r="I36" s="18">
        <f t="shared" si="0"/>
        <v>1188</v>
      </c>
      <c r="J36" s="19"/>
      <c r="K36" s="15"/>
      <c r="L36" s="18"/>
      <c r="M36" s="19"/>
      <c r="N36" s="15"/>
      <c r="O36" s="18"/>
      <c r="P36" s="19"/>
      <c r="Q36" s="15"/>
      <c r="R36" s="18"/>
      <c r="S36" s="19"/>
      <c r="T36" s="19"/>
      <c r="U36" s="18"/>
      <c r="V36" s="19"/>
      <c r="W36" s="15"/>
      <c r="X36" s="15"/>
      <c r="Y36" s="18">
        <f>915</f>
        <v>915</v>
      </c>
      <c r="Z36" s="18"/>
      <c r="AA36" s="18"/>
      <c r="AB36" s="18"/>
      <c r="AC36" s="18"/>
      <c r="AD36" s="31">
        <f t="shared" si="1"/>
        <v>2103</v>
      </c>
      <c r="AE36" s="15"/>
      <c r="AF36" s="20" t="s">
        <v>97</v>
      </c>
    </row>
    <row r="37" s="1" customFormat="1" spans="1:32">
      <c r="A37" s="15"/>
      <c r="B37" s="20"/>
      <c r="C37" s="21"/>
      <c r="D37" s="17"/>
      <c r="E37" s="15"/>
      <c r="F37" s="18"/>
      <c r="G37" s="19">
        <v>0.0582</v>
      </c>
      <c r="H37" s="15">
        <v>9000</v>
      </c>
      <c r="I37" s="18">
        <f t="shared" si="0"/>
        <v>1047.6</v>
      </c>
      <c r="J37" s="19"/>
      <c r="K37" s="15"/>
      <c r="L37" s="18"/>
      <c r="M37" s="19"/>
      <c r="N37" s="15"/>
      <c r="O37" s="18"/>
      <c r="P37" s="19"/>
      <c r="Q37" s="15"/>
      <c r="R37" s="18"/>
      <c r="S37" s="19"/>
      <c r="T37" s="19"/>
      <c r="U37" s="18"/>
      <c r="V37" s="19"/>
      <c r="W37" s="15"/>
      <c r="X37" s="15"/>
      <c r="Y37" s="18">
        <v>870</v>
      </c>
      <c r="Z37" s="18"/>
      <c r="AA37" s="18"/>
      <c r="AB37" s="18"/>
      <c r="AC37" s="18"/>
      <c r="AD37" s="31">
        <f t="shared" si="1"/>
        <v>1917.6</v>
      </c>
      <c r="AE37" s="15"/>
      <c r="AF37" s="20"/>
    </row>
    <row r="38" s="1" customFormat="1" spans="1:32">
      <c r="A38" s="15">
        <v>25</v>
      </c>
      <c r="B38" s="15" t="s">
        <v>98</v>
      </c>
      <c r="C38" s="16" t="s">
        <v>99</v>
      </c>
      <c r="D38" s="17"/>
      <c r="E38" s="15"/>
      <c r="F38" s="18"/>
      <c r="G38" s="19">
        <v>0.1451</v>
      </c>
      <c r="H38" s="15">
        <v>9000</v>
      </c>
      <c r="I38" s="18">
        <f t="shared" si="0"/>
        <v>2611.8</v>
      </c>
      <c r="J38" s="19"/>
      <c r="K38" s="15"/>
      <c r="L38" s="18"/>
      <c r="M38" s="19"/>
      <c r="N38" s="15"/>
      <c r="O38" s="18"/>
      <c r="P38" s="19"/>
      <c r="Q38" s="15"/>
      <c r="R38" s="18"/>
      <c r="S38" s="19"/>
      <c r="T38" s="19"/>
      <c r="U38" s="18"/>
      <c r="V38" s="19"/>
      <c r="W38" s="15"/>
      <c r="X38" s="15"/>
      <c r="Y38" s="18">
        <v>2757.5</v>
      </c>
      <c r="Z38" s="18"/>
      <c r="AA38" s="18"/>
      <c r="AB38" s="18"/>
      <c r="AC38" s="18"/>
      <c r="AD38" s="31">
        <f t="shared" si="1"/>
        <v>5369.3</v>
      </c>
      <c r="AE38" s="55" t="s">
        <v>100</v>
      </c>
      <c r="AF38" s="15" t="s">
        <v>53</v>
      </c>
    </row>
    <row r="39" s="1" customFormat="1" spans="1:32">
      <c r="A39" s="15">
        <v>26</v>
      </c>
      <c r="B39" s="15" t="s">
        <v>101</v>
      </c>
      <c r="C39" s="16" t="s">
        <v>102</v>
      </c>
      <c r="D39" s="17"/>
      <c r="E39" s="15"/>
      <c r="F39" s="18"/>
      <c r="G39" s="19">
        <v>0.0248</v>
      </c>
      <c r="H39" s="15">
        <v>9000</v>
      </c>
      <c r="I39" s="18">
        <f t="shared" si="0"/>
        <v>446.4</v>
      </c>
      <c r="J39" s="19"/>
      <c r="K39" s="15"/>
      <c r="L39" s="18"/>
      <c r="M39" s="19"/>
      <c r="N39" s="15"/>
      <c r="O39" s="18"/>
      <c r="P39" s="19"/>
      <c r="Q39" s="15"/>
      <c r="R39" s="18"/>
      <c r="S39" s="19"/>
      <c r="T39" s="19"/>
      <c r="U39" s="18"/>
      <c r="V39" s="19"/>
      <c r="W39" s="15"/>
      <c r="X39" s="15"/>
      <c r="Y39" s="18">
        <v>192</v>
      </c>
      <c r="Z39" s="18"/>
      <c r="AA39" s="18"/>
      <c r="AB39" s="18"/>
      <c r="AC39" s="18"/>
      <c r="AD39" s="31">
        <f t="shared" si="1"/>
        <v>638.4</v>
      </c>
      <c r="AE39" s="55" t="s">
        <v>103</v>
      </c>
      <c r="AF39" s="15" t="s">
        <v>53</v>
      </c>
    </row>
    <row r="40" s="1" customFormat="1" spans="1:32">
      <c r="A40" s="15">
        <v>27</v>
      </c>
      <c r="B40" s="15" t="s">
        <v>104</v>
      </c>
      <c r="C40" s="16" t="s">
        <v>105</v>
      </c>
      <c r="D40" s="17"/>
      <c r="E40" s="15"/>
      <c r="F40" s="18"/>
      <c r="G40" s="19">
        <v>0.044</v>
      </c>
      <c r="H40" s="15">
        <v>9000</v>
      </c>
      <c r="I40" s="18">
        <f t="shared" si="0"/>
        <v>792</v>
      </c>
      <c r="J40" s="19"/>
      <c r="K40" s="15"/>
      <c r="L40" s="18"/>
      <c r="M40" s="19"/>
      <c r="N40" s="15"/>
      <c r="O40" s="18"/>
      <c r="P40" s="19"/>
      <c r="Q40" s="15"/>
      <c r="R40" s="18"/>
      <c r="S40" s="19"/>
      <c r="T40" s="19"/>
      <c r="U40" s="18"/>
      <c r="V40" s="19"/>
      <c r="W40" s="15"/>
      <c r="X40" s="15"/>
      <c r="Y40" s="18"/>
      <c r="Z40" s="18"/>
      <c r="AA40" s="18"/>
      <c r="AB40" s="18"/>
      <c r="AC40" s="18"/>
      <c r="AD40" s="31">
        <f t="shared" si="1"/>
        <v>792</v>
      </c>
      <c r="AE40" s="55" t="s">
        <v>49</v>
      </c>
      <c r="AF40" s="15" t="s">
        <v>53</v>
      </c>
    </row>
    <row r="41" s="2" customFormat="1" ht="26" customHeight="1" spans="1:32">
      <c r="A41" s="22" t="s">
        <v>106</v>
      </c>
      <c r="B41" s="22"/>
      <c r="C41" s="23"/>
      <c r="D41" s="24"/>
      <c r="E41" s="22"/>
      <c r="F41" s="25"/>
      <c r="G41" s="24">
        <f>SUM(G5:G40)</f>
        <v>3.2585</v>
      </c>
      <c r="H41" s="22"/>
      <c r="I41" s="25">
        <f>SUM(I5:I40)</f>
        <v>58653</v>
      </c>
      <c r="J41" s="24"/>
      <c r="K41" s="22"/>
      <c r="L41" s="25"/>
      <c r="M41" s="24"/>
      <c r="N41" s="22"/>
      <c r="O41" s="25"/>
      <c r="P41" s="24"/>
      <c r="Q41" s="22"/>
      <c r="R41" s="25"/>
      <c r="S41" s="24"/>
      <c r="T41" s="22"/>
      <c r="U41" s="25"/>
      <c r="V41" s="24"/>
      <c r="W41" s="22"/>
      <c r="X41" s="22"/>
      <c r="Y41" s="25">
        <f>SUM(Y5:Y40)</f>
        <v>25521</v>
      </c>
      <c r="Z41" s="25"/>
      <c r="AA41" s="25"/>
      <c r="AB41" s="25"/>
      <c r="AC41" s="25"/>
      <c r="AD41" s="32">
        <f>SUM(AD5:AD40)</f>
        <v>84174</v>
      </c>
      <c r="AE41" s="22"/>
      <c r="AF41" s="22"/>
    </row>
    <row r="42" ht="17.25" spans="31:31">
      <c r="AE42" s="33"/>
    </row>
  </sheetData>
  <sortState ref="A5:AB20">
    <sortCondition ref="A5:A20"/>
  </sortState>
  <mergeCells count="46">
    <mergeCell ref="A1:AF1"/>
    <mergeCell ref="Y2:AC2"/>
    <mergeCell ref="A41:B41"/>
    <mergeCell ref="A2:A4"/>
    <mergeCell ref="A6:A7"/>
    <mergeCell ref="A13:A14"/>
    <mergeCell ref="A15:A16"/>
    <mergeCell ref="A17:A20"/>
    <mergeCell ref="A21:A23"/>
    <mergeCell ref="A36:A37"/>
    <mergeCell ref="B2:B4"/>
    <mergeCell ref="B6:B7"/>
    <mergeCell ref="B13:B14"/>
    <mergeCell ref="B15:B16"/>
    <mergeCell ref="B17:B20"/>
    <mergeCell ref="B21:B23"/>
    <mergeCell ref="B36:B37"/>
    <mergeCell ref="C2:C4"/>
    <mergeCell ref="C6:C7"/>
    <mergeCell ref="C13:C14"/>
    <mergeCell ref="C15:C16"/>
    <mergeCell ref="C17:C20"/>
    <mergeCell ref="C21:C23"/>
    <mergeCell ref="C36:C37"/>
    <mergeCell ref="AD2:AD4"/>
    <mergeCell ref="AE2:AE4"/>
    <mergeCell ref="AE6:AE7"/>
    <mergeCell ref="AE13:AE14"/>
    <mergeCell ref="AE15:AE16"/>
    <mergeCell ref="AE17:AE20"/>
    <mergeCell ref="AE21:AE23"/>
    <mergeCell ref="AE36:AE37"/>
    <mergeCell ref="AF2:AF4"/>
    <mergeCell ref="AF6:AF7"/>
    <mergeCell ref="AF13:AF14"/>
    <mergeCell ref="AF15:AF16"/>
    <mergeCell ref="AF17:AF20"/>
    <mergeCell ref="AF21:AF23"/>
    <mergeCell ref="AF36:AF37"/>
    <mergeCell ref="D2:F3"/>
    <mergeCell ref="G2:I3"/>
    <mergeCell ref="J2:L3"/>
    <mergeCell ref="M2:O3"/>
    <mergeCell ref="P2:R3"/>
    <mergeCell ref="S2:U3"/>
    <mergeCell ref="V2:X3"/>
  </mergeCells>
  <printOptions horizontalCentered="1"/>
  <pageMargins left="0.236111111111111" right="0.196527777777778" top="0.314583333333333" bottom="0.236111111111111" header="0.196527777777778" footer="0.0784722222222222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红线内</vt:lpstr>
      <vt:lpstr>只补不征</vt:lpstr>
      <vt:lpstr>周兴村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～涛～</cp:lastModifiedBy>
  <dcterms:created xsi:type="dcterms:W3CDTF">2020-06-24T04:36:00Z</dcterms:created>
  <cp:lastPrinted>2020-08-24T03:34:00Z</cp:lastPrinted>
  <dcterms:modified xsi:type="dcterms:W3CDTF">2020-08-28T09:26:13Z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