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940" windowHeight="117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P22" i="1"/>
  <c r="S22"/>
  <c r="G22"/>
  <c r="D22"/>
  <c r="R21"/>
  <c r="I21"/>
  <c r="X20"/>
  <c r="R20"/>
  <c r="I20"/>
  <c r="R19"/>
  <c r="I19"/>
  <c r="R18"/>
  <c r="X18" s="1"/>
  <c r="I18"/>
  <c r="R17"/>
  <c r="I17"/>
  <c r="R16"/>
  <c r="I16"/>
  <c r="X16" s="1"/>
  <c r="X15"/>
  <c r="R15"/>
  <c r="I15"/>
  <c r="R14"/>
  <c r="X14" s="1"/>
  <c r="I14"/>
  <c r="R13"/>
  <c r="X13" s="1"/>
  <c r="I13"/>
  <c r="X12"/>
  <c r="R12"/>
  <c r="F12"/>
  <c r="R11"/>
  <c r="X11" s="1"/>
  <c r="F11"/>
  <c r="R10"/>
  <c r="X10" s="1"/>
  <c r="I10"/>
  <c r="R9"/>
  <c r="X9" s="1"/>
  <c r="I9"/>
  <c r="R8"/>
  <c r="F8"/>
  <c r="F22" s="1"/>
  <c r="R7"/>
  <c r="I7"/>
  <c r="R6"/>
  <c r="I6"/>
  <c r="I22" s="1"/>
  <c r="R5"/>
  <c r="R22" s="1"/>
  <c r="X17" l="1"/>
  <c r="X19"/>
  <c r="X8"/>
  <c r="X21"/>
  <c r="X22" l="1"/>
</calcChain>
</file>

<file path=xl/sharedStrings.xml><?xml version="1.0" encoding="utf-8"?>
<sst xmlns="http://schemas.openxmlformats.org/spreadsheetml/2006/main" count="71" uniqueCount="56">
  <si>
    <t>梅龙高铁（兴宁段）刁坊镇金银村征地补偿款汇总（第十一批）</t>
  </si>
  <si>
    <r>
      <rPr>
        <sz val="14"/>
        <color rgb="FF000000"/>
        <rFont val="宋体"/>
        <charset val="134"/>
      </rPr>
      <t>编号</t>
    </r>
  </si>
  <si>
    <r>
      <rPr>
        <sz val="14"/>
        <color rgb="FF000000"/>
        <rFont val="宋体"/>
        <charset val="134"/>
      </rPr>
      <t>姓名</t>
    </r>
  </si>
  <si>
    <r>
      <rPr>
        <sz val="14"/>
        <color rgb="FF000000"/>
        <rFont val="宋体"/>
        <charset val="134"/>
      </rPr>
      <t>协议号</t>
    </r>
  </si>
  <si>
    <r>
      <rPr>
        <sz val="14"/>
        <color rgb="FF000000"/>
        <rFont val="宋体"/>
        <charset val="134"/>
      </rPr>
      <t>水田</t>
    </r>
  </si>
  <si>
    <r>
      <rPr>
        <sz val="14"/>
        <color rgb="FF000000"/>
        <rFont val="宋体"/>
        <charset val="134"/>
      </rPr>
      <t>旱地</t>
    </r>
  </si>
  <si>
    <r>
      <rPr>
        <sz val="14"/>
        <color rgb="FF000000"/>
        <rFont val="宋体"/>
        <charset val="134"/>
      </rPr>
      <t>鱼塘</t>
    </r>
  </si>
  <si>
    <r>
      <rPr>
        <sz val="14"/>
        <color rgb="FF000000"/>
        <rFont val="宋体"/>
        <charset val="134"/>
      </rPr>
      <t>林地</t>
    </r>
  </si>
  <si>
    <r>
      <rPr>
        <sz val="14"/>
        <color rgb="FF000000"/>
        <rFont val="宋体"/>
        <charset val="134"/>
      </rPr>
      <t>留用地折款</t>
    </r>
  </si>
  <si>
    <r>
      <rPr>
        <sz val="14"/>
        <color rgb="FF000000"/>
        <rFont val="宋体"/>
        <charset val="134"/>
      </rPr>
      <t>附着物</t>
    </r>
  </si>
  <si>
    <t>总金额（元）</t>
  </si>
  <si>
    <t>村民小组</t>
  </si>
  <si>
    <r>
      <rPr>
        <sz val="14"/>
        <color rgb="FF000000"/>
        <rFont val="宋体"/>
        <charset val="134"/>
      </rPr>
      <t>青苗</t>
    </r>
  </si>
  <si>
    <r>
      <rPr>
        <sz val="14"/>
        <color rgb="FF000000"/>
        <rFont val="宋体"/>
        <charset val="134"/>
      </rPr>
      <t>构筑物</t>
    </r>
  </si>
  <si>
    <r>
      <rPr>
        <sz val="14"/>
        <color rgb="FF000000"/>
        <rFont val="宋体"/>
        <charset val="134"/>
      </rPr>
      <t>坟墓</t>
    </r>
  </si>
  <si>
    <r>
      <rPr>
        <sz val="14"/>
        <color rgb="FF000000"/>
        <rFont val="宋体"/>
        <charset val="134"/>
      </rPr>
      <t>开垦费</t>
    </r>
  </si>
  <si>
    <r>
      <rPr>
        <sz val="14"/>
        <color rgb="FF000000"/>
        <rFont val="宋体"/>
        <charset val="134"/>
      </rPr>
      <t>其他</t>
    </r>
  </si>
  <si>
    <t>亩</t>
  </si>
  <si>
    <r>
      <rPr>
        <sz val="14"/>
        <color rgb="FF000000"/>
        <rFont val="宋体"/>
        <charset val="134"/>
      </rPr>
      <t>单价</t>
    </r>
  </si>
  <si>
    <r>
      <rPr>
        <sz val="14"/>
        <color rgb="FF000000"/>
        <rFont val="宋体"/>
        <charset val="134"/>
      </rPr>
      <t>金额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元）</t>
    </r>
  </si>
  <si>
    <r>
      <rPr>
        <sz val="14"/>
        <color rgb="FF000000"/>
        <rFont val="宋体"/>
        <charset val="134"/>
      </rPr>
      <t>亩</t>
    </r>
  </si>
  <si>
    <r>
      <rPr>
        <sz val="14"/>
        <color rgb="FF000000"/>
        <rFont val="宋体"/>
        <charset val="134"/>
      </rPr>
      <t>金额</t>
    </r>
    <r>
      <rPr>
        <sz val="10"/>
        <color rgb="FF000000"/>
        <rFont val="宋体"/>
        <charset val="134"/>
      </rPr>
      <t>（元）</t>
    </r>
  </si>
  <si>
    <t>李巧英</t>
  </si>
  <si>
    <t>JY109</t>
  </si>
  <si>
    <t>大桥围</t>
  </si>
  <si>
    <t>刘远华</t>
  </si>
  <si>
    <t>JY110</t>
  </si>
  <si>
    <t>何彬昌</t>
  </si>
  <si>
    <t>JY111</t>
  </si>
  <si>
    <t>刘伟良</t>
  </si>
  <si>
    <t>JY112</t>
  </si>
  <si>
    <t>刘银清</t>
  </si>
  <si>
    <t>JY113</t>
  </si>
  <si>
    <t>刘克东</t>
  </si>
  <si>
    <t>JY114</t>
  </si>
  <si>
    <t>刘幸文  刘森平</t>
  </si>
  <si>
    <t>JY115</t>
  </si>
  <si>
    <t>刘伟章</t>
  </si>
  <si>
    <t>JY116</t>
  </si>
  <si>
    <t>刘远清</t>
  </si>
  <si>
    <t>JY117</t>
  </si>
  <si>
    <t>刘英宏</t>
  </si>
  <si>
    <t>JY118</t>
  </si>
  <si>
    <t>刁清英</t>
  </si>
  <si>
    <t>JY119</t>
  </si>
  <si>
    <t>邹伟香</t>
  </si>
  <si>
    <t>JY120</t>
  </si>
  <si>
    <t>刘小强</t>
  </si>
  <si>
    <t>JY121</t>
  </si>
  <si>
    <t>刘伟明</t>
  </si>
  <si>
    <t>JY122</t>
  </si>
  <si>
    <t>刘 波</t>
  </si>
  <si>
    <t>JY123</t>
  </si>
  <si>
    <t>刘银亮</t>
  </si>
  <si>
    <t>JY124</t>
  </si>
  <si>
    <r>
      <rPr>
        <b/>
        <sz val="14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</si>
</sst>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178" formatCode="0.0000_ "/>
    <numFmt numFmtId="179" formatCode="#,##0.00_ "/>
    <numFmt numFmtId="180" formatCode="0.00_);[Red]\(0.00\)"/>
    <numFmt numFmtId="181" formatCode="#,##0.00_);[Red]\(#,##0.00\)"/>
    <numFmt numFmtId="182" formatCode="#,##0.0000_ "/>
  </numFmts>
  <fonts count="1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Times New Roman"/>
      <family val="1"/>
    </font>
    <font>
      <b/>
      <sz val="24"/>
      <color rgb="FF000000"/>
      <name val="宋体"/>
      <charset val="134"/>
    </font>
    <font>
      <b/>
      <sz val="2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宋体"/>
      <charset val="134"/>
    </font>
    <font>
      <sz val="14"/>
      <name val="Times New Roman"/>
      <family val="1"/>
    </font>
    <font>
      <sz val="14"/>
      <name val="宋体"/>
      <charset val="134"/>
    </font>
    <font>
      <b/>
      <sz val="14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宋体"/>
      <charset val="134"/>
    </font>
    <font>
      <b/>
      <sz val="14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D4B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178" fontId="5" fillId="3" borderId="1" xfId="0" applyNumberFormat="1" applyFont="1" applyFill="1" applyBorder="1" applyAlignment="1">
      <alignment horizontal="center" vertical="center" wrapText="1"/>
    </xf>
    <xf numFmtId="179" fontId="9" fillId="0" borderId="3" xfId="0" applyNumberFormat="1" applyFont="1" applyFill="1" applyBorder="1" applyAlignment="1">
      <alignment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>
      <alignment horizontal="center" vertical="center" wrapText="1"/>
    </xf>
    <xf numFmtId="179" fontId="9" fillId="0" borderId="3" xfId="0" applyNumberFormat="1" applyFont="1" applyFill="1" applyBorder="1" applyAlignment="1">
      <alignment horizontal="center" vertical="center" wrapText="1"/>
    </xf>
    <xf numFmtId="181" fontId="9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vertical="center"/>
    </xf>
    <xf numFmtId="178" fontId="0" fillId="0" borderId="0" xfId="0" applyNumberFormat="1">
      <alignment vertical="center"/>
    </xf>
    <xf numFmtId="182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4"/>
  <sheetViews>
    <sheetView tabSelected="1" workbookViewId="0">
      <selection activeCell="R25" sqref="R25"/>
    </sheetView>
  </sheetViews>
  <sheetFormatPr defaultColWidth="9" defaultRowHeight="13.5"/>
  <cols>
    <col min="2" max="2" width="9.5" customWidth="1"/>
    <col min="4" max="4" width="9.125"/>
    <col min="6" max="6" width="11.875"/>
    <col min="7" max="7" width="9.125"/>
    <col min="9" max="9" width="13.25" customWidth="1"/>
    <col min="10" max="15" width="9" hidden="1" customWidth="1"/>
    <col min="18" max="18" width="12.5"/>
    <col min="19" max="19" width="10.375"/>
    <col min="20" max="23" width="9" hidden="1" customWidth="1"/>
    <col min="24" max="24" width="13.875" bestFit="1" customWidth="1"/>
  </cols>
  <sheetData>
    <row r="1" spans="1:25" s="1" customFormat="1" ht="62.1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s="1" customFormat="1" ht="18.75">
      <c r="A2" s="41" t="s">
        <v>1</v>
      </c>
      <c r="B2" s="41" t="s">
        <v>2</v>
      </c>
      <c r="C2" s="46" t="s">
        <v>3</v>
      </c>
      <c r="D2" s="51" t="s">
        <v>4</v>
      </c>
      <c r="E2" s="41"/>
      <c r="F2" s="40"/>
      <c r="G2" s="51" t="s">
        <v>5</v>
      </c>
      <c r="H2" s="41"/>
      <c r="I2" s="40"/>
      <c r="J2" s="51" t="s">
        <v>6</v>
      </c>
      <c r="K2" s="41"/>
      <c r="L2" s="40"/>
      <c r="M2" s="51" t="s">
        <v>7</v>
      </c>
      <c r="N2" s="41"/>
      <c r="O2" s="40"/>
      <c r="P2" s="52" t="s">
        <v>8</v>
      </c>
      <c r="Q2" s="52"/>
      <c r="R2" s="52"/>
      <c r="S2" s="40" t="s">
        <v>9</v>
      </c>
      <c r="T2" s="40"/>
      <c r="U2" s="40"/>
      <c r="V2" s="40"/>
      <c r="W2" s="40"/>
      <c r="X2" s="49" t="s">
        <v>10</v>
      </c>
      <c r="Y2" s="50" t="s">
        <v>11</v>
      </c>
    </row>
    <row r="3" spans="1:25" s="1" customFormat="1" ht="18.75">
      <c r="A3" s="41"/>
      <c r="B3" s="41"/>
      <c r="C3" s="46"/>
      <c r="D3" s="51"/>
      <c r="E3" s="41"/>
      <c r="F3" s="40"/>
      <c r="G3" s="51"/>
      <c r="H3" s="41"/>
      <c r="I3" s="40"/>
      <c r="J3" s="51"/>
      <c r="K3" s="41"/>
      <c r="L3" s="40"/>
      <c r="M3" s="51"/>
      <c r="N3" s="41"/>
      <c r="O3" s="40"/>
      <c r="P3" s="52"/>
      <c r="Q3" s="52"/>
      <c r="R3" s="52"/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0"/>
      <c r="Y3" s="41"/>
    </row>
    <row r="4" spans="1:25" s="1" customFormat="1" ht="36.950000000000003" customHeight="1">
      <c r="A4" s="41"/>
      <c r="B4" s="41"/>
      <c r="C4" s="46"/>
      <c r="D4" s="5" t="s">
        <v>17</v>
      </c>
      <c r="E4" s="6" t="s">
        <v>18</v>
      </c>
      <c r="F4" s="7" t="s">
        <v>19</v>
      </c>
      <c r="G4" s="8" t="s">
        <v>20</v>
      </c>
      <c r="H4" s="3" t="s">
        <v>18</v>
      </c>
      <c r="I4" s="30" t="s">
        <v>21</v>
      </c>
      <c r="J4" s="31" t="s">
        <v>20</v>
      </c>
      <c r="K4" s="3" t="s">
        <v>18</v>
      </c>
      <c r="L4" s="30" t="s">
        <v>21</v>
      </c>
      <c r="M4" s="31" t="s">
        <v>20</v>
      </c>
      <c r="N4" s="3" t="s">
        <v>18</v>
      </c>
      <c r="O4" s="30" t="s">
        <v>21</v>
      </c>
      <c r="P4" s="4" t="s">
        <v>20</v>
      </c>
      <c r="Q4" s="4" t="s">
        <v>18</v>
      </c>
      <c r="R4" s="30" t="s">
        <v>21</v>
      </c>
      <c r="S4" s="30" t="s">
        <v>21</v>
      </c>
      <c r="T4" s="30" t="s">
        <v>21</v>
      </c>
      <c r="U4" s="30" t="s">
        <v>21</v>
      </c>
      <c r="V4" s="30" t="s">
        <v>21</v>
      </c>
      <c r="W4" s="30" t="s">
        <v>21</v>
      </c>
      <c r="X4" s="40"/>
      <c r="Y4" s="41"/>
    </row>
    <row r="5" spans="1:25" s="1" customFormat="1" ht="24.95" customHeight="1">
      <c r="A5" s="9">
        <v>1</v>
      </c>
      <c r="B5" s="10" t="s">
        <v>22</v>
      </c>
      <c r="C5" s="11" t="s">
        <v>23</v>
      </c>
      <c r="D5" s="12"/>
      <c r="E5" s="13"/>
      <c r="F5" s="14"/>
      <c r="G5" s="15">
        <v>7.85E-2</v>
      </c>
      <c r="H5" s="13">
        <v>35944</v>
      </c>
      <c r="I5" s="14">
        <v>2821.6</v>
      </c>
      <c r="J5" s="15"/>
      <c r="K5" s="13"/>
      <c r="L5" s="14"/>
      <c r="M5" s="15"/>
      <c r="N5" s="13"/>
      <c r="O5" s="14"/>
      <c r="P5" s="15">
        <v>7.85E-2</v>
      </c>
      <c r="Q5" s="13">
        <v>20600</v>
      </c>
      <c r="R5" s="13">
        <f t="shared" ref="R5:R10" si="0">Q5*P5</f>
        <v>1617.1</v>
      </c>
      <c r="S5" s="14">
        <v>162</v>
      </c>
      <c r="T5" s="14"/>
      <c r="U5" s="14"/>
      <c r="V5" s="14"/>
      <c r="W5" s="14"/>
      <c r="X5" s="33">
        <v>4600.7</v>
      </c>
      <c r="Y5" s="44" t="s">
        <v>24</v>
      </c>
    </row>
    <row r="6" spans="1:25" s="1" customFormat="1" ht="24.95" customHeight="1">
      <c r="A6" s="13">
        <v>2</v>
      </c>
      <c r="B6" s="16" t="s">
        <v>25</v>
      </c>
      <c r="C6" s="17" t="s">
        <v>26</v>
      </c>
      <c r="D6" s="12"/>
      <c r="E6" s="13"/>
      <c r="F6" s="14"/>
      <c r="G6" s="15">
        <v>0.2369</v>
      </c>
      <c r="H6" s="13">
        <v>35944</v>
      </c>
      <c r="I6" s="14">
        <f>H6*G6</f>
        <v>8515.1335999999992</v>
      </c>
      <c r="J6" s="15"/>
      <c r="K6" s="13"/>
      <c r="L6" s="14"/>
      <c r="M6" s="15"/>
      <c r="N6" s="13"/>
      <c r="O6" s="14"/>
      <c r="P6" s="15">
        <v>0.2369</v>
      </c>
      <c r="Q6" s="13">
        <v>20600</v>
      </c>
      <c r="R6" s="13">
        <f t="shared" si="0"/>
        <v>4880.1400000000003</v>
      </c>
      <c r="S6" s="14">
        <v>740</v>
      </c>
      <c r="T6" s="14"/>
      <c r="U6" s="14"/>
      <c r="V6" s="14"/>
      <c r="W6" s="14"/>
      <c r="X6" s="33">
        <v>14135.27</v>
      </c>
      <c r="Y6" s="53"/>
    </row>
    <row r="7" spans="1:25" s="1" customFormat="1" ht="24.95" customHeight="1">
      <c r="A7" s="13">
        <v>3</v>
      </c>
      <c r="B7" s="16" t="s">
        <v>27</v>
      </c>
      <c r="C7" s="17" t="s">
        <v>28</v>
      </c>
      <c r="D7" s="12"/>
      <c r="E7" s="13"/>
      <c r="F7" s="14"/>
      <c r="G7" s="15">
        <v>2.24E-2</v>
      </c>
      <c r="H7" s="13">
        <v>35944</v>
      </c>
      <c r="I7" s="14">
        <f>H7*G7</f>
        <v>805.14559999999994</v>
      </c>
      <c r="J7" s="15"/>
      <c r="K7" s="13"/>
      <c r="L7" s="14"/>
      <c r="M7" s="15"/>
      <c r="N7" s="13"/>
      <c r="O7" s="14"/>
      <c r="P7" s="15">
        <v>2.24E-2</v>
      </c>
      <c r="Q7" s="13">
        <v>20600</v>
      </c>
      <c r="R7" s="13">
        <f t="shared" si="0"/>
        <v>461.44</v>
      </c>
      <c r="S7" s="14"/>
      <c r="T7" s="14"/>
      <c r="U7" s="14"/>
      <c r="V7" s="14"/>
      <c r="W7" s="14"/>
      <c r="X7" s="33">
        <v>1266.5899999999999</v>
      </c>
      <c r="Y7" s="53"/>
    </row>
    <row r="8" spans="1:25" s="1" customFormat="1" ht="24.95" customHeight="1">
      <c r="A8" s="42">
        <v>4</v>
      </c>
      <c r="B8" s="44" t="s">
        <v>29</v>
      </c>
      <c r="C8" s="47" t="s">
        <v>30</v>
      </c>
      <c r="D8" s="12">
        <v>0.1086</v>
      </c>
      <c r="E8" s="13">
        <v>42550</v>
      </c>
      <c r="F8" s="14">
        <f>E8*D8</f>
        <v>4620.93</v>
      </c>
      <c r="G8" s="15"/>
      <c r="H8" s="13"/>
      <c r="I8" s="14"/>
      <c r="J8" s="15"/>
      <c r="K8" s="13"/>
      <c r="L8" s="14"/>
      <c r="M8" s="15"/>
      <c r="N8" s="13"/>
      <c r="O8" s="14"/>
      <c r="P8" s="15">
        <v>0.1086</v>
      </c>
      <c r="Q8" s="13">
        <v>20600</v>
      </c>
      <c r="R8" s="13">
        <f t="shared" si="0"/>
        <v>2237.16</v>
      </c>
      <c r="S8" s="14"/>
      <c r="T8" s="14"/>
      <c r="U8" s="14"/>
      <c r="V8" s="14"/>
      <c r="W8" s="14"/>
      <c r="X8" s="33">
        <f>R8+F8</f>
        <v>6858.09</v>
      </c>
      <c r="Y8" s="53"/>
    </row>
    <row r="9" spans="1:25" s="1" customFormat="1" ht="24.95" customHeight="1">
      <c r="A9" s="43"/>
      <c r="B9" s="45"/>
      <c r="C9" s="48"/>
      <c r="D9" s="20"/>
      <c r="E9" s="13"/>
      <c r="F9" s="21"/>
      <c r="G9" s="22">
        <v>1.6000000000000001E-3</v>
      </c>
      <c r="H9" s="18">
        <v>35944</v>
      </c>
      <c r="I9" s="21">
        <f>H9*G9</f>
        <v>57.510400000000004</v>
      </c>
      <c r="J9" s="23"/>
      <c r="K9" s="18"/>
      <c r="L9" s="21"/>
      <c r="M9" s="23"/>
      <c r="N9" s="18"/>
      <c r="O9" s="21"/>
      <c r="P9" s="23">
        <v>1.6000000000000001E-3</v>
      </c>
      <c r="Q9" s="13">
        <v>20600</v>
      </c>
      <c r="R9" s="18">
        <f t="shared" si="0"/>
        <v>32.96</v>
      </c>
      <c r="S9" s="21">
        <v>1655</v>
      </c>
      <c r="T9" s="21"/>
      <c r="U9" s="21"/>
      <c r="V9" s="21"/>
      <c r="W9" s="21"/>
      <c r="X9" s="34">
        <f>S9+R9+I9</f>
        <v>1745.4704000000002</v>
      </c>
      <c r="Y9" s="53"/>
    </row>
    <row r="10" spans="1:25" s="1" customFormat="1" ht="24.95" customHeight="1">
      <c r="A10" s="13">
        <v>5</v>
      </c>
      <c r="B10" s="19" t="s">
        <v>31</v>
      </c>
      <c r="C10" s="17" t="s">
        <v>32</v>
      </c>
      <c r="D10" s="22"/>
      <c r="E10" s="18"/>
      <c r="F10" s="21"/>
      <c r="G10" s="23">
        <v>9.11E-2</v>
      </c>
      <c r="H10" s="18">
        <v>35944</v>
      </c>
      <c r="I10" s="21">
        <f>H10*G10</f>
        <v>3274.4983999999999</v>
      </c>
      <c r="J10" s="23"/>
      <c r="K10" s="18"/>
      <c r="L10" s="21"/>
      <c r="M10" s="23"/>
      <c r="N10" s="18"/>
      <c r="O10" s="21"/>
      <c r="P10" s="23">
        <v>9.11E-2</v>
      </c>
      <c r="Q10" s="13">
        <v>20600</v>
      </c>
      <c r="R10" s="18">
        <f t="shared" si="0"/>
        <v>1876.66</v>
      </c>
      <c r="S10" s="21">
        <v>167</v>
      </c>
      <c r="T10" s="21"/>
      <c r="U10" s="21"/>
      <c r="V10" s="21"/>
      <c r="W10" s="21"/>
      <c r="X10" s="34">
        <f>R10+I10+S10</f>
        <v>5318.1584000000003</v>
      </c>
      <c r="Y10" s="53"/>
    </row>
    <row r="11" spans="1:25" s="1" customFormat="1" ht="24.95" customHeight="1">
      <c r="A11" s="13">
        <v>6</v>
      </c>
      <c r="B11" s="16" t="s">
        <v>33</v>
      </c>
      <c r="C11" s="17" t="s">
        <v>34</v>
      </c>
      <c r="D11" s="12">
        <v>3.0800000000000001E-2</v>
      </c>
      <c r="E11" s="13">
        <v>42550</v>
      </c>
      <c r="F11" s="14">
        <f>E11*D11</f>
        <v>1310.54</v>
      </c>
      <c r="G11" s="15"/>
      <c r="H11" s="13"/>
      <c r="I11" s="14"/>
      <c r="J11" s="15"/>
      <c r="K11" s="13"/>
      <c r="L11" s="14"/>
      <c r="M11" s="15"/>
      <c r="N11" s="13"/>
      <c r="O11" s="14"/>
      <c r="P11" s="15">
        <v>3.0800000000000001E-2</v>
      </c>
      <c r="Q11" s="13">
        <v>20600</v>
      </c>
      <c r="R11" s="13">
        <f t="shared" ref="R11:R21" si="1">Q11*P11</f>
        <v>634.48</v>
      </c>
      <c r="S11" s="14">
        <v>450</v>
      </c>
      <c r="T11" s="14"/>
      <c r="U11" s="14"/>
      <c r="V11" s="14"/>
      <c r="W11" s="14"/>
      <c r="X11" s="33">
        <f>S11+R11+F11</f>
        <v>2395.02</v>
      </c>
      <c r="Y11" s="53"/>
    </row>
    <row r="12" spans="1:25" s="1" customFormat="1" ht="32.1" customHeight="1">
      <c r="A12" s="13">
        <v>7</v>
      </c>
      <c r="B12" s="24" t="s">
        <v>35</v>
      </c>
      <c r="C12" s="17" t="s">
        <v>36</v>
      </c>
      <c r="D12" s="22">
        <v>0.1133</v>
      </c>
      <c r="E12" s="18">
        <v>42550</v>
      </c>
      <c r="F12" s="21">
        <f>E12*D12</f>
        <v>4820.915</v>
      </c>
      <c r="G12" s="23"/>
      <c r="H12" s="18"/>
      <c r="I12" s="21"/>
      <c r="J12" s="23"/>
      <c r="K12" s="18"/>
      <c r="L12" s="21"/>
      <c r="M12" s="23"/>
      <c r="N12" s="18"/>
      <c r="O12" s="21"/>
      <c r="P12" s="23">
        <v>0.1133</v>
      </c>
      <c r="Q12" s="13">
        <v>20600</v>
      </c>
      <c r="R12" s="18">
        <f t="shared" si="1"/>
        <v>2333.98</v>
      </c>
      <c r="S12" s="21"/>
      <c r="T12" s="21"/>
      <c r="U12" s="21"/>
      <c r="V12" s="21"/>
      <c r="W12" s="21"/>
      <c r="X12" s="34">
        <f>R12+F12</f>
        <v>7154.8950000000004</v>
      </c>
      <c r="Y12" s="53"/>
    </row>
    <row r="13" spans="1:25" s="1" customFormat="1" ht="24.95" customHeight="1">
      <c r="A13" s="13">
        <v>8</v>
      </c>
      <c r="B13" s="19" t="s">
        <v>37</v>
      </c>
      <c r="C13" s="17" t="s">
        <v>38</v>
      </c>
      <c r="D13" s="22"/>
      <c r="E13" s="13"/>
      <c r="F13" s="21"/>
      <c r="G13" s="23">
        <v>4.5199999999999997E-2</v>
      </c>
      <c r="H13" s="18">
        <v>35944</v>
      </c>
      <c r="I13" s="21">
        <f t="shared" ref="I13:I21" si="2">H13*G13</f>
        <v>1624.6687999999999</v>
      </c>
      <c r="J13" s="23"/>
      <c r="K13" s="18"/>
      <c r="L13" s="21"/>
      <c r="M13" s="23"/>
      <c r="N13" s="18"/>
      <c r="O13" s="21"/>
      <c r="P13" s="23">
        <v>4.5199999999999997E-2</v>
      </c>
      <c r="Q13" s="13">
        <v>20600</v>
      </c>
      <c r="R13" s="18">
        <f t="shared" si="1"/>
        <v>931.11999999999989</v>
      </c>
      <c r="S13" s="21">
        <v>577.5</v>
      </c>
      <c r="T13" s="21"/>
      <c r="U13" s="21"/>
      <c r="V13" s="21"/>
      <c r="W13" s="21"/>
      <c r="X13" s="34">
        <f>S13+R13+I13</f>
        <v>3133.2887999999998</v>
      </c>
      <c r="Y13" s="53"/>
    </row>
    <row r="14" spans="1:25" s="1" customFormat="1" ht="24.95" customHeight="1">
      <c r="A14" s="13">
        <v>9</v>
      </c>
      <c r="B14" s="19" t="s">
        <v>39</v>
      </c>
      <c r="C14" s="17" t="s">
        <v>40</v>
      </c>
      <c r="D14" s="22"/>
      <c r="E14" s="13"/>
      <c r="F14" s="21"/>
      <c r="G14" s="23">
        <v>3.8600000000000002E-2</v>
      </c>
      <c r="H14" s="18">
        <v>35944</v>
      </c>
      <c r="I14" s="21">
        <f t="shared" si="2"/>
        <v>1387.4384</v>
      </c>
      <c r="J14" s="23"/>
      <c r="K14" s="18"/>
      <c r="L14" s="21"/>
      <c r="M14" s="23"/>
      <c r="N14" s="18"/>
      <c r="O14" s="21"/>
      <c r="P14" s="23">
        <v>3.8600000000000002E-2</v>
      </c>
      <c r="Q14" s="13">
        <v>20600</v>
      </c>
      <c r="R14" s="18">
        <f t="shared" si="1"/>
        <v>795.16000000000008</v>
      </c>
      <c r="S14" s="21">
        <v>315</v>
      </c>
      <c r="T14" s="21"/>
      <c r="U14" s="21"/>
      <c r="V14" s="21"/>
      <c r="W14" s="21"/>
      <c r="X14" s="34">
        <f>S14+R14+I14</f>
        <v>2497.5983999999999</v>
      </c>
      <c r="Y14" s="53"/>
    </row>
    <row r="15" spans="1:25" s="1" customFormat="1" ht="24.95" customHeight="1">
      <c r="A15" s="13">
        <v>10</v>
      </c>
      <c r="B15" s="19" t="s">
        <v>41</v>
      </c>
      <c r="C15" s="17" t="s">
        <v>42</v>
      </c>
      <c r="D15" s="22"/>
      <c r="E15" s="18"/>
      <c r="F15" s="21"/>
      <c r="G15" s="23">
        <v>2.0299999999999999E-2</v>
      </c>
      <c r="H15" s="18">
        <v>35944</v>
      </c>
      <c r="I15" s="21">
        <f t="shared" si="2"/>
        <v>729.66319999999996</v>
      </c>
      <c r="J15" s="23"/>
      <c r="K15" s="18"/>
      <c r="L15" s="21"/>
      <c r="M15" s="23"/>
      <c r="N15" s="18"/>
      <c r="O15" s="21"/>
      <c r="P15" s="23">
        <v>2.0299999999999999E-2</v>
      </c>
      <c r="Q15" s="13">
        <v>20600</v>
      </c>
      <c r="R15" s="18">
        <f t="shared" si="1"/>
        <v>418.17999999999995</v>
      </c>
      <c r="S15" s="21">
        <v>2047</v>
      </c>
      <c r="T15" s="21"/>
      <c r="U15" s="21"/>
      <c r="V15" s="21"/>
      <c r="W15" s="21"/>
      <c r="X15" s="34">
        <f>S15+R15+I15</f>
        <v>3194.8431999999998</v>
      </c>
      <c r="Y15" s="53"/>
    </row>
    <row r="16" spans="1:25" s="1" customFormat="1" ht="24.95" customHeight="1">
      <c r="A16" s="13">
        <v>11</v>
      </c>
      <c r="B16" s="19" t="s">
        <v>43</v>
      </c>
      <c r="C16" s="17" t="s">
        <v>44</v>
      </c>
      <c r="D16" s="22"/>
      <c r="E16" s="18"/>
      <c r="F16" s="21"/>
      <c r="G16" s="23">
        <v>6.4999999999999997E-3</v>
      </c>
      <c r="H16" s="18">
        <v>35944</v>
      </c>
      <c r="I16" s="21">
        <f t="shared" si="2"/>
        <v>233.636</v>
      </c>
      <c r="J16" s="23"/>
      <c r="K16" s="18"/>
      <c r="L16" s="21"/>
      <c r="M16" s="23"/>
      <c r="N16" s="18"/>
      <c r="O16" s="21"/>
      <c r="P16" s="23">
        <v>6.4999999999999997E-3</v>
      </c>
      <c r="Q16" s="13">
        <v>20600</v>
      </c>
      <c r="R16" s="18">
        <f t="shared" si="1"/>
        <v>133.9</v>
      </c>
      <c r="S16" s="21"/>
      <c r="T16" s="21"/>
      <c r="U16" s="21"/>
      <c r="V16" s="21"/>
      <c r="W16" s="21"/>
      <c r="X16" s="34">
        <f>R16+I16</f>
        <v>367.536</v>
      </c>
      <c r="Y16" s="53"/>
    </row>
    <row r="17" spans="1:25" s="1" customFormat="1" ht="24.95" customHeight="1">
      <c r="A17" s="13">
        <v>12</v>
      </c>
      <c r="B17" s="19" t="s">
        <v>45</v>
      </c>
      <c r="C17" s="17" t="s">
        <v>46</v>
      </c>
      <c r="D17" s="22"/>
      <c r="E17" s="18"/>
      <c r="F17" s="21"/>
      <c r="G17" s="23">
        <v>4.7100000000000003E-2</v>
      </c>
      <c r="H17" s="18">
        <v>35944</v>
      </c>
      <c r="I17" s="21">
        <f t="shared" si="2"/>
        <v>1692.9624000000001</v>
      </c>
      <c r="J17" s="23"/>
      <c r="K17" s="18"/>
      <c r="L17" s="21"/>
      <c r="M17" s="23"/>
      <c r="N17" s="18"/>
      <c r="O17" s="21"/>
      <c r="P17" s="23">
        <v>4.7100000000000003E-2</v>
      </c>
      <c r="Q17" s="13">
        <v>20600</v>
      </c>
      <c r="R17" s="18">
        <f t="shared" si="1"/>
        <v>970.2600000000001</v>
      </c>
      <c r="S17" s="21"/>
      <c r="T17" s="21"/>
      <c r="U17" s="21"/>
      <c r="V17" s="21"/>
      <c r="W17" s="21"/>
      <c r="X17" s="34">
        <f>R17+I17</f>
        <v>2663.2224000000001</v>
      </c>
      <c r="Y17" s="53"/>
    </row>
    <row r="18" spans="1:25" s="1" customFormat="1" ht="24.95" customHeight="1">
      <c r="A18" s="13">
        <v>13</v>
      </c>
      <c r="B18" s="19" t="s">
        <v>47</v>
      </c>
      <c r="C18" s="17" t="s">
        <v>48</v>
      </c>
      <c r="D18" s="22"/>
      <c r="E18" s="18"/>
      <c r="F18" s="21"/>
      <c r="G18" s="23">
        <v>2.3900000000000001E-2</v>
      </c>
      <c r="H18" s="18">
        <v>35944</v>
      </c>
      <c r="I18" s="21">
        <f t="shared" si="2"/>
        <v>859.0616</v>
      </c>
      <c r="J18" s="23"/>
      <c r="K18" s="18"/>
      <c r="L18" s="21"/>
      <c r="M18" s="23"/>
      <c r="N18" s="18"/>
      <c r="O18" s="21"/>
      <c r="P18" s="23">
        <v>2.3900000000000001E-2</v>
      </c>
      <c r="Q18" s="13">
        <v>20600</v>
      </c>
      <c r="R18" s="18">
        <f t="shared" si="1"/>
        <v>492.34000000000003</v>
      </c>
      <c r="S18" s="21"/>
      <c r="T18" s="21"/>
      <c r="U18" s="21"/>
      <c r="V18" s="21"/>
      <c r="W18" s="21"/>
      <c r="X18" s="34">
        <f>R18+I18</f>
        <v>1351.4016000000001</v>
      </c>
      <c r="Y18" s="53"/>
    </row>
    <row r="19" spans="1:25" s="1" customFormat="1" ht="24.95" customHeight="1">
      <c r="A19" s="13">
        <v>14</v>
      </c>
      <c r="B19" s="19" t="s">
        <v>49</v>
      </c>
      <c r="C19" s="17" t="s">
        <v>50</v>
      </c>
      <c r="D19" s="22"/>
      <c r="E19" s="18"/>
      <c r="F19" s="21"/>
      <c r="G19" s="23">
        <v>1.2999999999999999E-2</v>
      </c>
      <c r="H19" s="18">
        <v>35944</v>
      </c>
      <c r="I19" s="21">
        <f t="shared" si="2"/>
        <v>467.27199999999999</v>
      </c>
      <c r="J19" s="23"/>
      <c r="K19" s="18"/>
      <c r="L19" s="21"/>
      <c r="M19" s="23"/>
      <c r="N19" s="18"/>
      <c r="O19" s="21"/>
      <c r="P19" s="23">
        <v>1.2999999999999999E-2</v>
      </c>
      <c r="Q19" s="13">
        <v>20600</v>
      </c>
      <c r="R19" s="18">
        <f t="shared" si="1"/>
        <v>267.8</v>
      </c>
      <c r="S19" s="21">
        <v>220</v>
      </c>
      <c r="T19" s="21"/>
      <c r="U19" s="21"/>
      <c r="V19" s="21"/>
      <c r="W19" s="21"/>
      <c r="X19" s="34">
        <f>R19+I19+S19</f>
        <v>955.072</v>
      </c>
      <c r="Y19" s="53"/>
    </row>
    <row r="20" spans="1:25" s="1" customFormat="1" ht="24.95" customHeight="1">
      <c r="A20" s="13">
        <v>15</v>
      </c>
      <c r="B20" s="19" t="s">
        <v>51</v>
      </c>
      <c r="C20" s="17" t="s">
        <v>52</v>
      </c>
      <c r="D20" s="22"/>
      <c r="E20" s="18"/>
      <c r="F20" s="21"/>
      <c r="G20" s="23">
        <v>8.9899999999999994E-2</v>
      </c>
      <c r="H20" s="18">
        <v>35944</v>
      </c>
      <c r="I20" s="21">
        <f t="shared" si="2"/>
        <v>3231.3655999999996</v>
      </c>
      <c r="J20" s="23"/>
      <c r="K20" s="18"/>
      <c r="L20" s="21"/>
      <c r="M20" s="23"/>
      <c r="N20" s="18"/>
      <c r="O20" s="21"/>
      <c r="P20" s="23">
        <v>8.9899999999999994E-2</v>
      </c>
      <c r="Q20" s="13">
        <v>20600</v>
      </c>
      <c r="R20" s="18">
        <f t="shared" si="1"/>
        <v>1851.9399999999998</v>
      </c>
      <c r="S20" s="21"/>
      <c r="T20" s="21"/>
      <c r="U20" s="21"/>
      <c r="V20" s="21"/>
      <c r="W20" s="21"/>
      <c r="X20" s="34">
        <f>R20+I20</f>
        <v>5083.3055999999997</v>
      </c>
      <c r="Y20" s="53"/>
    </row>
    <row r="21" spans="1:25" s="1" customFormat="1" ht="24.95" customHeight="1">
      <c r="A21" s="13">
        <v>16</v>
      </c>
      <c r="B21" s="19" t="s">
        <v>53</v>
      </c>
      <c r="C21" s="17" t="s">
        <v>54</v>
      </c>
      <c r="D21" s="22"/>
      <c r="E21" s="18"/>
      <c r="F21" s="21"/>
      <c r="G21" s="23">
        <v>0.14929999999999999</v>
      </c>
      <c r="H21" s="18">
        <v>35944</v>
      </c>
      <c r="I21" s="21">
        <f t="shared" si="2"/>
        <v>5366.4391999999998</v>
      </c>
      <c r="J21" s="23"/>
      <c r="K21" s="18"/>
      <c r="L21" s="21"/>
      <c r="M21" s="23"/>
      <c r="N21" s="18"/>
      <c r="O21" s="21"/>
      <c r="P21" s="23">
        <v>0.14929999999999999</v>
      </c>
      <c r="Q21" s="13">
        <v>20600</v>
      </c>
      <c r="R21" s="18">
        <f t="shared" si="1"/>
        <v>3075.58</v>
      </c>
      <c r="S21" s="21">
        <v>675</v>
      </c>
      <c r="T21" s="21"/>
      <c r="U21" s="21"/>
      <c r="V21" s="21"/>
      <c r="W21" s="21"/>
      <c r="X21" s="34">
        <f>R21+I21+S21</f>
        <v>9117.0191999999988</v>
      </c>
      <c r="Y21" s="53"/>
    </row>
    <row r="22" spans="1:25" s="2" customFormat="1" ht="24.95" customHeight="1">
      <c r="A22" s="13"/>
      <c r="B22" s="25" t="s">
        <v>55</v>
      </c>
      <c r="C22" s="17"/>
      <c r="D22" s="26">
        <f>SUM(D5:D21)</f>
        <v>0.25269999999999998</v>
      </c>
      <c r="E22" s="25"/>
      <c r="F22" s="27">
        <f>SUM(F5:F18)</f>
        <v>10752.385</v>
      </c>
      <c r="G22" s="28">
        <f>SUM(G5:G21)</f>
        <v>0.86429999999999996</v>
      </c>
      <c r="H22" s="29"/>
      <c r="I22" s="32">
        <f>SUM(I5:I21)</f>
        <v>31066.395199999999</v>
      </c>
      <c r="J22" s="29"/>
      <c r="K22" s="29"/>
      <c r="L22" s="29"/>
      <c r="M22" s="29"/>
      <c r="N22" s="29"/>
      <c r="O22" s="29"/>
      <c r="P22" s="54">
        <f>SUM(P5:P21)</f>
        <v>1.117</v>
      </c>
      <c r="Q22" s="25"/>
      <c r="R22" s="35">
        <f>SUM(R5:R21)</f>
        <v>23010.199999999997</v>
      </c>
      <c r="S22" s="27">
        <f>SUM(S5:S21)</f>
        <v>7008.5</v>
      </c>
      <c r="T22" s="29"/>
      <c r="U22" s="29"/>
      <c r="V22" s="29"/>
      <c r="W22" s="29"/>
      <c r="X22" s="36">
        <f>SUM(X5:X21)</f>
        <v>71837.481</v>
      </c>
      <c r="Y22" s="37"/>
    </row>
    <row r="24" spans="1:25">
      <c r="P24" s="55"/>
      <c r="X24" s="56"/>
    </row>
  </sheetData>
  <mergeCells count="16">
    <mergeCell ref="A1:Y1"/>
    <mergeCell ref="S2:W2"/>
    <mergeCell ref="A2:A4"/>
    <mergeCell ref="A8:A9"/>
    <mergeCell ref="B2:B4"/>
    <mergeCell ref="B8:B9"/>
    <mergeCell ref="C2:C4"/>
    <mergeCell ref="C8:C9"/>
    <mergeCell ref="X2:X4"/>
    <mergeCell ref="Y2:Y4"/>
    <mergeCell ref="D2:F3"/>
    <mergeCell ref="G2:I3"/>
    <mergeCell ref="J2:L3"/>
    <mergeCell ref="M2:O3"/>
    <mergeCell ref="P2:R3"/>
    <mergeCell ref="Y5:Y21"/>
  </mergeCells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i38100202003</dc:creator>
  <cp:lastModifiedBy>xbany</cp:lastModifiedBy>
  <dcterms:created xsi:type="dcterms:W3CDTF">2020-09-29T01:50:00Z</dcterms:created>
  <dcterms:modified xsi:type="dcterms:W3CDTF">2020-09-30T22:50:50Z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